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2"/>
  </bookViews>
  <sheets>
    <sheet name="2011" sheetId="1" r:id="rId1"/>
    <sheet name="201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<sst xmlns="http://schemas.openxmlformats.org/spreadsheetml/2006/main" count="143" uniqueCount="48">
  <si>
    <t xml:space="preserve">     TSV Marienberghausen / Hauptkasse</t>
  </si>
  <si>
    <t>Datum</t>
  </si>
  <si>
    <t>Vorgang</t>
  </si>
  <si>
    <t>Ein/€</t>
  </si>
  <si>
    <t>Aus/€</t>
  </si>
  <si>
    <t>Kasse</t>
  </si>
  <si>
    <t>Konto</t>
  </si>
  <si>
    <t>Sparbuch</t>
  </si>
  <si>
    <t>Jugendsparbuch</t>
  </si>
  <si>
    <t>Übertrag Vorjahr vom 31.12.</t>
  </si>
  <si>
    <t>Kreissportbund Oberberg</t>
  </si>
  <si>
    <t>Kontoführungsgebühren</t>
  </si>
  <si>
    <t>Deutsche Sporthilfe</t>
  </si>
  <si>
    <t>Turnverband Aggertal</t>
  </si>
  <si>
    <t>Nümbrecht Seniorenfeier</t>
  </si>
  <si>
    <t>Nümbrecht Gemeindesportverband</t>
  </si>
  <si>
    <t>Marienberghausen Heimatverein</t>
  </si>
  <si>
    <t>Abteilung Freitagsgruppe</t>
  </si>
  <si>
    <t>Zinsen Jugendsparbuch 2008</t>
  </si>
  <si>
    <t>Zinsen Jugendsparbuch 2009</t>
  </si>
  <si>
    <t>Steuer Jugendsparbuch 2009</t>
  </si>
  <si>
    <t>Zinsen Jugendsparbuch 2010</t>
  </si>
  <si>
    <t>Steuer Jugendsparbuch 2010</t>
  </si>
  <si>
    <t>Zinsen Jugendsparbuch 2011</t>
  </si>
  <si>
    <t>Steuer Jugendsparbuch 2011</t>
  </si>
  <si>
    <t>Summe</t>
  </si>
  <si>
    <t>Summe Ausgaben</t>
  </si>
  <si>
    <t>Differenz</t>
  </si>
  <si>
    <t>Summe aller Einnahmen</t>
  </si>
  <si>
    <t>Summe aller Ausgaben</t>
  </si>
  <si>
    <t>Kassenstand am 31.12.</t>
  </si>
  <si>
    <t>Kontostand am 31.12.</t>
  </si>
  <si>
    <t>Sparbuchstand am 31.12.</t>
  </si>
  <si>
    <t>Gesamtvermögen am 31.12.</t>
  </si>
  <si>
    <t>Kassenprüfung am :_______________________________________</t>
  </si>
  <si>
    <t>Kassenführung :___________________________________________</t>
  </si>
  <si>
    <t>Unterschrift : _____________________________________________________</t>
  </si>
  <si>
    <t>1. Kasssenprüfer :_________________________________________</t>
  </si>
  <si>
    <t>2. Kassenprüfer :__________________________________________</t>
  </si>
  <si>
    <t>Mitgliederbeiträge</t>
  </si>
  <si>
    <t>28.12</t>
  </si>
  <si>
    <t xml:space="preserve"> </t>
  </si>
  <si>
    <t>Zinsen Jugendsparbuch 2012</t>
  </si>
  <si>
    <t>Steuer Jugendsparbuch 2012</t>
  </si>
  <si>
    <t>28.6</t>
  </si>
  <si>
    <t>Umbuchung Sparbuch an Konto</t>
  </si>
  <si>
    <t>30.9</t>
  </si>
  <si>
    <t>30.12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</si>
</sst>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"/>
    <numFmt numFmtId="166" formatCode="#,##0.00\ [$DM-407];\-#,##0.00\ [$DM-407]"/>
    <numFmt numFmtId="167" formatCode="#,##0.00\ [$€-407];[RED]\-#,##0.00\ [$€-407]"/>
    <numFmt numFmtId="168" formatCode="DD/MM/YY"/>
    <numFmt numFmtId="169" formatCode="0"/>
  </numFmts>
  <fonts count="13">
    <font>
      <sz val="10"/>
      <name val="Arial"/>
      <family val="2"/>
    </font>
    <font>
      <sz val="13"/>
      <name val="DejaVu Sans"/>
      <family val="2"/>
    </font>
    <font>
      <sz val="10"/>
      <name val="DejaVu Sans"/>
      <family val="2"/>
    </font>
    <font>
      <b/>
      <sz val="12"/>
      <color indexed="8"/>
      <name val="DejaVu Sans"/>
      <family val="2"/>
    </font>
    <font>
      <b/>
      <sz val="18"/>
      <color indexed="8"/>
      <name val="DejaVu Sans"/>
      <family val="2"/>
    </font>
    <font>
      <b/>
      <sz val="14"/>
      <color indexed="8"/>
      <name val="DejaVu Sans"/>
      <family val="2"/>
    </font>
    <font>
      <b/>
      <sz val="9"/>
      <color indexed="8"/>
      <name val="DejaVu Sans"/>
      <family val="2"/>
    </font>
    <font>
      <b/>
      <sz val="5"/>
      <color indexed="8"/>
      <name val="DejaVu Sans"/>
      <family val="2"/>
    </font>
    <font>
      <b/>
      <sz val="8"/>
      <color indexed="8"/>
      <name val="DejaVu Sans"/>
      <family val="2"/>
    </font>
    <font>
      <sz val="9"/>
      <color indexed="8"/>
      <name val="DejaVu Sans"/>
      <family val="2"/>
    </font>
    <font>
      <sz val="8"/>
      <color indexed="8"/>
      <name val="DejaVu Sans"/>
      <family val="2"/>
    </font>
    <font>
      <b/>
      <u val="single"/>
      <sz val="8"/>
      <color indexed="8"/>
      <name val="DejaVu Sans"/>
      <family val="2"/>
    </font>
    <font>
      <b/>
      <sz val="8"/>
      <name val="DejaVu Sans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2" fillId="0" borderId="0" xfId="0" applyFont="1" applyAlignment="1">
      <alignment/>
    </xf>
    <xf numFmtId="164" fontId="3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164" fontId="8" fillId="5" borderId="3" xfId="0" applyFont="1" applyFill="1" applyBorder="1" applyAlignment="1">
      <alignment horizontal="right" vertical="center"/>
    </xf>
    <xf numFmtId="164" fontId="8" fillId="5" borderId="4" xfId="0" applyFont="1" applyFill="1" applyBorder="1" applyAlignment="1">
      <alignment horizontal="left" vertical="center"/>
    </xf>
    <xf numFmtId="167" fontId="6" fillId="5" borderId="5" xfId="0" applyNumberFormat="1" applyFont="1" applyFill="1" applyBorder="1" applyAlignment="1">
      <alignment vertical="center"/>
    </xf>
    <xf numFmtId="167" fontId="9" fillId="5" borderId="5" xfId="0" applyNumberFormat="1" applyFont="1" applyFill="1" applyBorder="1" applyAlignment="1">
      <alignment vertical="center"/>
    </xf>
    <xf numFmtId="164" fontId="10" fillId="2" borderId="0" xfId="0" applyFont="1" applyFill="1" applyBorder="1" applyAlignment="1">
      <alignment vertical="center"/>
    </xf>
    <xf numFmtId="164" fontId="0" fillId="0" borderId="1" xfId="0" applyBorder="1" applyAlignment="1">
      <alignment/>
    </xf>
    <xf numFmtId="165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vertical="center"/>
    </xf>
    <xf numFmtId="164" fontId="2" fillId="0" borderId="1" xfId="0" applyFont="1" applyBorder="1" applyAlignment="1">
      <alignment/>
    </xf>
    <xf numFmtId="167" fontId="10" fillId="4" borderId="1" xfId="0" applyNumberFormat="1" applyFont="1" applyFill="1" applyBorder="1" applyAlignment="1">
      <alignment vertical="center"/>
    </xf>
    <xf numFmtId="167" fontId="10" fillId="6" borderId="1" xfId="0" applyNumberFormat="1" applyFont="1" applyFill="1" applyBorder="1" applyAlignment="1">
      <alignment vertical="center"/>
    </xf>
    <xf numFmtId="167" fontId="10" fillId="7" borderId="1" xfId="0" applyNumberFormat="1" applyFont="1" applyFill="1" applyBorder="1" applyAlignment="1">
      <alignment vertical="center"/>
    </xf>
    <xf numFmtId="164" fontId="10" fillId="2" borderId="1" xfId="0" applyFont="1" applyFill="1" applyBorder="1" applyAlignment="1">
      <alignment vertical="center"/>
    </xf>
    <xf numFmtId="167" fontId="10" fillId="8" borderId="1" xfId="0" applyNumberFormat="1" applyFont="1" applyFill="1" applyBorder="1" applyAlignment="1">
      <alignment vertical="center"/>
    </xf>
    <xf numFmtId="164" fontId="1" fillId="2" borderId="6" xfId="0" applyFont="1" applyFill="1" applyBorder="1" applyAlignment="1">
      <alignment vertical="center"/>
    </xf>
    <xf numFmtId="164" fontId="8" fillId="0" borderId="7" xfId="0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vertical="center"/>
    </xf>
    <xf numFmtId="164" fontId="8" fillId="0" borderId="3" xfId="0" applyFont="1" applyFill="1" applyBorder="1" applyAlignment="1">
      <alignment horizontal="right" vertical="center"/>
    </xf>
    <xf numFmtId="167" fontId="8" fillId="4" borderId="5" xfId="0" applyNumberFormat="1" applyFont="1" applyFill="1" applyBorder="1" applyAlignment="1">
      <alignment vertical="center"/>
    </xf>
    <xf numFmtId="167" fontId="10" fillId="4" borderId="5" xfId="0" applyNumberFormat="1" applyFont="1" applyFill="1" applyBorder="1" applyAlignment="1">
      <alignment vertical="center"/>
    </xf>
    <xf numFmtId="167" fontId="8" fillId="9" borderId="5" xfId="0" applyNumberFormat="1" applyFont="1" applyFill="1" applyBorder="1" applyAlignment="1">
      <alignment vertical="center"/>
    </xf>
    <xf numFmtId="167" fontId="10" fillId="6" borderId="5" xfId="0" applyNumberFormat="1" applyFont="1" applyFill="1" applyBorder="1" applyAlignment="1">
      <alignment vertical="center"/>
    </xf>
    <xf numFmtId="167" fontId="8" fillId="8" borderId="5" xfId="0" applyNumberFormat="1" applyFont="1" applyFill="1" applyBorder="1" applyAlignment="1">
      <alignment vertical="center"/>
    </xf>
    <xf numFmtId="167" fontId="10" fillId="8" borderId="5" xfId="0" applyNumberFormat="1" applyFont="1" applyFill="1" applyBorder="1" applyAlignment="1">
      <alignment vertical="center"/>
    </xf>
    <xf numFmtId="167" fontId="8" fillId="7" borderId="5" xfId="0" applyNumberFormat="1" applyFont="1" applyFill="1" applyBorder="1" applyAlignment="1">
      <alignment vertical="center"/>
    </xf>
    <xf numFmtId="167" fontId="10" fillId="7" borderId="5" xfId="0" applyNumberFormat="1" applyFont="1" applyFill="1" applyBorder="1" applyAlignment="1">
      <alignment vertical="center"/>
    </xf>
    <xf numFmtId="167" fontId="8" fillId="10" borderId="5" xfId="0" applyNumberFormat="1" applyFont="1" applyFill="1" applyBorder="1" applyAlignment="1">
      <alignment vertical="center"/>
    </xf>
    <xf numFmtId="167" fontId="8" fillId="5" borderId="5" xfId="0" applyNumberFormat="1" applyFont="1" applyFill="1" applyBorder="1" applyAlignment="1">
      <alignment vertical="center"/>
    </xf>
    <xf numFmtId="167" fontId="10" fillId="5" borderId="5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4" fontId="8" fillId="0" borderId="4" xfId="0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vertical="center"/>
    </xf>
    <xf numFmtId="167" fontId="11" fillId="9" borderId="5" xfId="0" applyNumberFormat="1" applyFont="1" applyFill="1" applyBorder="1" applyAlignment="1">
      <alignment vertical="center"/>
    </xf>
    <xf numFmtId="167" fontId="11" fillId="8" borderId="1" xfId="0" applyNumberFormat="1" applyFont="1" applyFill="1" applyBorder="1" applyAlignment="1">
      <alignment vertical="center"/>
    </xf>
    <xf numFmtId="167" fontId="11" fillId="7" borderId="5" xfId="0" applyNumberFormat="1" applyFont="1" applyFill="1" applyBorder="1" applyAlignment="1">
      <alignment vertical="center"/>
    </xf>
    <xf numFmtId="164" fontId="12" fillId="0" borderId="3" xfId="0" applyFont="1" applyBorder="1" applyAlignment="1">
      <alignment horizontal="right" vertical="center"/>
    </xf>
    <xf numFmtId="167" fontId="8" fillId="6" borderId="5" xfId="0" applyNumberFormat="1" applyFont="1" applyFill="1" applyBorder="1" applyAlignment="1">
      <alignment vertical="center"/>
    </xf>
    <xf numFmtId="164" fontId="0" fillId="8" borderId="1" xfId="0" applyFill="1" applyBorder="1" applyAlignment="1">
      <alignment/>
    </xf>
    <xf numFmtId="164" fontId="0" fillId="7" borderId="1" xfId="0" applyFill="1" applyBorder="1" applyAlignment="1">
      <alignment/>
    </xf>
    <xf numFmtId="169" fontId="8" fillId="0" borderId="4" xfId="0" applyNumberFormat="1" applyFont="1" applyFill="1" applyBorder="1" applyAlignment="1">
      <alignment horizontal="left" vertical="center"/>
    </xf>
    <xf numFmtId="167" fontId="8" fillId="8" borderId="1" xfId="0" applyNumberFormat="1" applyFont="1" applyFill="1" applyBorder="1" applyAlignment="1">
      <alignment vertical="center"/>
    </xf>
    <xf numFmtId="167" fontId="8" fillId="3" borderId="5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vertical="center"/>
    </xf>
    <xf numFmtId="164" fontId="1" fillId="2" borderId="1" xfId="0" applyFont="1" applyFill="1" applyBorder="1" applyAlignment="1">
      <alignment horizontal="left"/>
    </xf>
    <xf numFmtId="164" fontId="1" fillId="2" borderId="0" xfId="0" applyFont="1" applyFill="1" applyAlignment="1">
      <alignment/>
    </xf>
    <xf numFmtId="164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pane ySplit="3" topLeftCell="A34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3.8515625" style="0" customWidth="1"/>
    <col min="2" max="2" width="7.57421875" style="1" customWidth="1"/>
    <col min="3" max="3" width="24.140625" style="1" customWidth="1"/>
    <col min="4" max="4" width="5.8515625" style="1" customWidth="1"/>
    <col min="5" max="5" width="11.421875" style="1" customWidth="1"/>
    <col min="6" max="16" width="10.421875" style="1" customWidth="1"/>
    <col min="17" max="133" width="11.28125" style="1" customWidth="1"/>
    <col min="134" max="16384" width="11.28125" style="2" customWidth="1"/>
  </cols>
  <sheetData>
    <row r="1" spans="1:16" s="5" customFormat="1" ht="21.75" customHeight="1">
      <c r="A1"/>
      <c r="B1" s="3">
        <v>2011</v>
      </c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>
        <f>B1</f>
        <v>2011</v>
      </c>
    </row>
    <row r="2" spans="1:16" s="11" customFormat="1" ht="16.5" customHeight="1">
      <c r="A2"/>
      <c r="B2" s="6" t="s">
        <v>1</v>
      </c>
      <c r="C2" s="7" t="s">
        <v>2</v>
      </c>
      <c r="D2" s="7"/>
      <c r="E2" s="8" t="s">
        <v>3</v>
      </c>
      <c r="F2" s="8" t="s">
        <v>4</v>
      </c>
      <c r="G2" s="7" t="s">
        <v>5</v>
      </c>
      <c r="H2" s="8" t="s">
        <v>3</v>
      </c>
      <c r="I2" s="8" t="s">
        <v>4</v>
      </c>
      <c r="J2" s="9" t="s">
        <v>6</v>
      </c>
      <c r="K2" s="8" t="s">
        <v>3</v>
      </c>
      <c r="L2" s="8" t="s">
        <v>4</v>
      </c>
      <c r="M2" s="9" t="s">
        <v>7</v>
      </c>
      <c r="N2" s="8" t="s">
        <v>3</v>
      </c>
      <c r="O2" s="8" t="s">
        <v>4</v>
      </c>
      <c r="P2" s="10" t="s">
        <v>8</v>
      </c>
    </row>
    <row r="3" spans="1:16" s="17" customFormat="1" ht="26.25" customHeight="1">
      <c r="A3"/>
      <c r="B3" s="12">
        <v>37257</v>
      </c>
      <c r="C3" s="13" t="s">
        <v>9</v>
      </c>
      <c r="D3" s="14">
        <f>B1-1</f>
        <v>2010</v>
      </c>
      <c r="E3" s="15"/>
      <c r="F3" s="16"/>
      <c r="G3" s="15">
        <v>0</v>
      </c>
      <c r="H3" s="16"/>
      <c r="I3" s="16"/>
      <c r="J3" s="15">
        <v>365.72</v>
      </c>
      <c r="K3" s="16"/>
      <c r="L3" s="16"/>
      <c r="M3" s="15">
        <v>7.49</v>
      </c>
      <c r="N3" s="16"/>
      <c r="O3" s="16"/>
      <c r="P3" s="15">
        <v>542.67</v>
      </c>
    </row>
    <row r="4" spans="1:16" s="17" customFormat="1" ht="24" customHeight="1">
      <c r="A4" s="18">
        <v>1</v>
      </c>
      <c r="B4" s="19">
        <v>42079</v>
      </c>
      <c r="C4" s="20" t="s">
        <v>10</v>
      </c>
      <c r="D4" s="21"/>
      <c r="E4" s="22"/>
      <c r="F4" s="22"/>
      <c r="G4" s="22">
        <f>SUM(G3)+E4-F4</f>
        <v>0</v>
      </c>
      <c r="H4" s="23"/>
      <c r="I4" s="23">
        <v>45</v>
      </c>
      <c r="J4" s="23">
        <f>SUM(J3)+H4-I4</f>
        <v>320.72</v>
      </c>
      <c r="K4" s="24"/>
      <c r="L4" s="24"/>
      <c r="M4" s="24">
        <f>SUM(M3)+K4-L4</f>
        <v>7.49</v>
      </c>
      <c r="N4" s="24"/>
      <c r="O4" s="24"/>
      <c r="P4" s="24">
        <f>SUM(P3)+N4-O4</f>
        <v>542.67</v>
      </c>
    </row>
    <row r="5" spans="1:16" s="17" customFormat="1" ht="24" customHeight="1">
      <c r="A5" s="18">
        <f aca="true" t="shared" si="0" ref="A5:A33">A4+1</f>
        <v>2</v>
      </c>
      <c r="B5" s="19">
        <v>42094</v>
      </c>
      <c r="C5" s="25" t="s">
        <v>11</v>
      </c>
      <c r="D5" s="21"/>
      <c r="E5" s="22"/>
      <c r="F5" s="22"/>
      <c r="G5" s="22">
        <f aca="true" t="shared" si="1" ref="G5:G29">SUM(G4+E5-F5)</f>
        <v>0</v>
      </c>
      <c r="H5" s="23"/>
      <c r="I5" s="23">
        <v>16.73</v>
      </c>
      <c r="J5" s="23">
        <f aca="true" t="shared" si="2" ref="J5:J29">SUM(J4+H5-I5)</f>
        <v>303.99</v>
      </c>
      <c r="K5" s="26"/>
      <c r="L5" s="26"/>
      <c r="M5" s="26">
        <f aca="true" t="shared" si="3" ref="M5:M29">SUM(M4+K5-L5)</f>
        <v>7.49</v>
      </c>
      <c r="N5" s="24"/>
      <c r="O5" s="24"/>
      <c r="P5" s="24">
        <f aca="true" t="shared" si="4" ref="P5:P29">SUM(P4+N5-O5)</f>
        <v>542.67</v>
      </c>
    </row>
    <row r="6" spans="1:16" s="17" customFormat="1" ht="24" customHeight="1">
      <c r="A6" s="18">
        <f t="shared" si="0"/>
        <v>3</v>
      </c>
      <c r="B6" s="19">
        <v>42134</v>
      </c>
      <c r="C6" s="25" t="s">
        <v>12</v>
      </c>
      <c r="D6" s="21"/>
      <c r="E6" s="22"/>
      <c r="F6" s="22"/>
      <c r="G6" s="22">
        <f t="shared" si="1"/>
        <v>0</v>
      </c>
      <c r="H6" s="23"/>
      <c r="I6" s="23">
        <v>87.36</v>
      </c>
      <c r="J6" s="23">
        <f t="shared" si="2"/>
        <v>216.63</v>
      </c>
      <c r="K6" s="26"/>
      <c r="L6" s="26"/>
      <c r="M6" s="26">
        <f t="shared" si="3"/>
        <v>7.49</v>
      </c>
      <c r="N6" s="24"/>
      <c r="O6" s="24"/>
      <c r="P6" s="24">
        <f t="shared" si="4"/>
        <v>542.67</v>
      </c>
    </row>
    <row r="7" spans="1:16" s="17" customFormat="1" ht="24" customHeight="1">
      <c r="A7" s="18">
        <f t="shared" si="0"/>
        <v>4</v>
      </c>
      <c r="B7" s="19">
        <v>42185</v>
      </c>
      <c r="C7" s="20" t="s">
        <v>11</v>
      </c>
      <c r="D7" s="21"/>
      <c r="E7" s="22"/>
      <c r="F7" s="22"/>
      <c r="G7" s="22">
        <f t="shared" si="1"/>
        <v>0</v>
      </c>
      <c r="H7" s="23"/>
      <c r="I7" s="23">
        <v>16.93</v>
      </c>
      <c r="J7" s="23">
        <f t="shared" si="2"/>
        <v>199.7</v>
      </c>
      <c r="K7" s="26"/>
      <c r="L7" s="26"/>
      <c r="M7" s="26">
        <f t="shared" si="3"/>
        <v>7.49</v>
      </c>
      <c r="N7" s="24"/>
      <c r="O7" s="24"/>
      <c r="P7" s="24">
        <f t="shared" si="4"/>
        <v>542.67</v>
      </c>
    </row>
    <row r="8" spans="1:16" s="17" customFormat="1" ht="24" customHeight="1">
      <c r="A8" s="18">
        <f t="shared" si="0"/>
        <v>5</v>
      </c>
      <c r="B8" s="19">
        <v>42218</v>
      </c>
      <c r="C8" s="25" t="s">
        <v>13</v>
      </c>
      <c r="D8" s="21"/>
      <c r="E8" s="22"/>
      <c r="F8" s="22"/>
      <c r="G8" s="22">
        <f t="shared" si="1"/>
        <v>0</v>
      </c>
      <c r="H8" s="23"/>
      <c r="I8" s="23">
        <v>33</v>
      </c>
      <c r="J8" s="23">
        <f t="shared" si="2"/>
        <v>166.7</v>
      </c>
      <c r="K8" s="26"/>
      <c r="L8" s="26"/>
      <c r="M8" s="26">
        <f t="shared" si="3"/>
        <v>7.49</v>
      </c>
      <c r="N8" s="24"/>
      <c r="O8" s="24"/>
      <c r="P8" s="24">
        <f t="shared" si="4"/>
        <v>542.67</v>
      </c>
    </row>
    <row r="9" spans="1:16" s="17" customFormat="1" ht="24" customHeight="1">
      <c r="A9" s="18">
        <f t="shared" si="0"/>
        <v>6</v>
      </c>
      <c r="B9" s="19">
        <v>42277</v>
      </c>
      <c r="C9" s="25" t="s">
        <v>11</v>
      </c>
      <c r="D9" s="21"/>
      <c r="E9" s="22"/>
      <c r="F9" s="22"/>
      <c r="G9" s="22">
        <f t="shared" si="1"/>
        <v>0</v>
      </c>
      <c r="H9" s="23"/>
      <c r="I9" s="23">
        <v>15.2</v>
      </c>
      <c r="J9" s="23">
        <f t="shared" si="2"/>
        <v>151.5</v>
      </c>
      <c r="K9" s="26"/>
      <c r="L9" s="26"/>
      <c r="M9" s="26">
        <f t="shared" si="3"/>
        <v>7.49</v>
      </c>
      <c r="N9" s="24"/>
      <c r="O9" s="24"/>
      <c r="P9" s="24">
        <f t="shared" si="4"/>
        <v>542.67</v>
      </c>
    </row>
    <row r="10" spans="1:16" s="17" customFormat="1" ht="24" customHeight="1">
      <c r="A10" s="18">
        <f t="shared" si="0"/>
        <v>7</v>
      </c>
      <c r="B10" s="19">
        <v>42351</v>
      </c>
      <c r="C10" s="25" t="s">
        <v>14</v>
      </c>
      <c r="D10" s="21"/>
      <c r="E10" s="22"/>
      <c r="F10" s="22"/>
      <c r="G10" s="22">
        <f t="shared" si="1"/>
        <v>0</v>
      </c>
      <c r="H10" s="23"/>
      <c r="I10" s="23">
        <v>17</v>
      </c>
      <c r="J10" s="23">
        <f t="shared" si="2"/>
        <v>134.5</v>
      </c>
      <c r="K10" s="26"/>
      <c r="L10" s="26"/>
      <c r="M10" s="26">
        <f t="shared" si="3"/>
        <v>7.49</v>
      </c>
      <c r="N10" s="24"/>
      <c r="O10" s="24"/>
      <c r="P10" s="24">
        <f t="shared" si="4"/>
        <v>542.67</v>
      </c>
    </row>
    <row r="11" spans="1:16" s="17" customFormat="1" ht="24" customHeight="1">
      <c r="A11" s="18">
        <f t="shared" si="0"/>
        <v>8</v>
      </c>
      <c r="B11" s="19">
        <v>42351</v>
      </c>
      <c r="C11" s="25" t="s">
        <v>15</v>
      </c>
      <c r="D11" s="21"/>
      <c r="E11" s="22"/>
      <c r="F11" s="22"/>
      <c r="G11" s="22">
        <f t="shared" si="1"/>
        <v>0</v>
      </c>
      <c r="H11" s="23"/>
      <c r="I11" s="23">
        <v>20</v>
      </c>
      <c r="J11" s="23">
        <f t="shared" si="2"/>
        <v>114.5</v>
      </c>
      <c r="K11" s="26"/>
      <c r="L11" s="26"/>
      <c r="M11" s="26">
        <f t="shared" si="3"/>
        <v>7.49</v>
      </c>
      <c r="N11" s="24"/>
      <c r="O11" s="24"/>
      <c r="P11" s="24">
        <f t="shared" si="4"/>
        <v>542.67</v>
      </c>
    </row>
    <row r="12" spans="1:16" s="17" customFormat="1" ht="24" customHeight="1">
      <c r="A12" s="18">
        <f t="shared" si="0"/>
        <v>9</v>
      </c>
      <c r="B12" s="19">
        <v>42351</v>
      </c>
      <c r="C12" s="25" t="s">
        <v>16</v>
      </c>
      <c r="D12" s="21"/>
      <c r="E12" s="22"/>
      <c r="F12" s="22"/>
      <c r="G12" s="22">
        <f t="shared" si="1"/>
        <v>0</v>
      </c>
      <c r="H12" s="23"/>
      <c r="I12" s="23">
        <v>10</v>
      </c>
      <c r="J12" s="23">
        <f t="shared" si="2"/>
        <v>104.5</v>
      </c>
      <c r="K12" s="26"/>
      <c r="L12" s="26"/>
      <c r="M12" s="26">
        <f t="shared" si="3"/>
        <v>7.49</v>
      </c>
      <c r="N12" s="24"/>
      <c r="O12" s="24"/>
      <c r="P12" s="24">
        <f t="shared" si="4"/>
        <v>542.67</v>
      </c>
    </row>
    <row r="13" spans="1:16" s="17" customFormat="1" ht="24" customHeight="1">
      <c r="A13" s="18">
        <f t="shared" si="0"/>
        <v>10</v>
      </c>
      <c r="B13" s="19">
        <v>42366</v>
      </c>
      <c r="C13" s="25" t="s">
        <v>17</v>
      </c>
      <c r="D13" s="21"/>
      <c r="E13" s="22"/>
      <c r="F13" s="22"/>
      <c r="G13" s="22">
        <f t="shared" si="1"/>
        <v>0</v>
      </c>
      <c r="H13" s="23">
        <v>92.04</v>
      </c>
      <c r="I13" s="23"/>
      <c r="J13" s="23">
        <f t="shared" si="2"/>
        <v>196.54</v>
      </c>
      <c r="K13" s="26"/>
      <c r="L13" s="26"/>
      <c r="M13" s="26">
        <f t="shared" si="3"/>
        <v>7.49</v>
      </c>
      <c r="N13" s="24"/>
      <c r="O13" s="24"/>
      <c r="P13" s="24">
        <f t="shared" si="4"/>
        <v>542.67</v>
      </c>
    </row>
    <row r="14" spans="1:16" s="17" customFormat="1" ht="24" customHeight="1">
      <c r="A14" s="18">
        <f t="shared" si="0"/>
        <v>11</v>
      </c>
      <c r="B14" s="19">
        <v>42368</v>
      </c>
      <c r="C14" s="25" t="s">
        <v>11</v>
      </c>
      <c r="D14" s="21"/>
      <c r="E14" s="22"/>
      <c r="F14" s="22"/>
      <c r="G14" s="22">
        <f t="shared" si="1"/>
        <v>0</v>
      </c>
      <c r="H14" s="23"/>
      <c r="I14" s="23">
        <v>20.48</v>
      </c>
      <c r="J14" s="23">
        <f t="shared" si="2"/>
        <v>176.06</v>
      </c>
      <c r="K14" s="26"/>
      <c r="L14" s="26"/>
      <c r="M14" s="26">
        <f t="shared" si="3"/>
        <v>7.49</v>
      </c>
      <c r="N14" s="24"/>
      <c r="O14" s="24"/>
      <c r="P14" s="24">
        <f t="shared" si="4"/>
        <v>542.67</v>
      </c>
    </row>
    <row r="15" spans="1:16" s="17" customFormat="1" ht="24" customHeight="1">
      <c r="A15" s="18">
        <f t="shared" si="0"/>
        <v>12</v>
      </c>
      <c r="B15" s="19"/>
      <c r="C15" s="25"/>
      <c r="D15" s="25"/>
      <c r="E15" s="22"/>
      <c r="F15" s="22"/>
      <c r="G15" s="22">
        <f t="shared" si="1"/>
        <v>0</v>
      </c>
      <c r="H15" s="23"/>
      <c r="I15" s="23"/>
      <c r="J15" s="23">
        <f t="shared" si="2"/>
        <v>176.06</v>
      </c>
      <c r="K15" s="26"/>
      <c r="L15" s="26"/>
      <c r="M15" s="26">
        <f t="shared" si="3"/>
        <v>7.49</v>
      </c>
      <c r="N15" s="24"/>
      <c r="O15" s="24"/>
      <c r="P15" s="24">
        <f t="shared" si="4"/>
        <v>542.67</v>
      </c>
    </row>
    <row r="16" spans="1:16" s="17" customFormat="1" ht="24" customHeight="1">
      <c r="A16" s="18">
        <f t="shared" si="0"/>
        <v>13</v>
      </c>
      <c r="B16" s="19">
        <v>42229</v>
      </c>
      <c r="C16" s="25" t="s">
        <v>18</v>
      </c>
      <c r="D16" s="25"/>
      <c r="E16" s="22"/>
      <c r="F16" s="22"/>
      <c r="G16" s="22">
        <f t="shared" si="1"/>
        <v>0</v>
      </c>
      <c r="H16" s="23"/>
      <c r="I16" s="23"/>
      <c r="J16" s="23">
        <f t="shared" si="2"/>
        <v>176.06</v>
      </c>
      <c r="K16" s="26"/>
      <c r="L16" s="26"/>
      <c r="M16" s="26">
        <f t="shared" si="3"/>
        <v>7.49</v>
      </c>
      <c r="N16" s="24">
        <v>2.71</v>
      </c>
      <c r="O16" s="24"/>
      <c r="P16" s="24">
        <f t="shared" si="4"/>
        <v>545.38</v>
      </c>
    </row>
    <row r="17" spans="1:16" s="17" customFormat="1" ht="24" customHeight="1">
      <c r="A17" s="18">
        <f t="shared" si="0"/>
        <v>14</v>
      </c>
      <c r="B17" s="19">
        <v>42229</v>
      </c>
      <c r="C17" s="25" t="s">
        <v>19</v>
      </c>
      <c r="D17" s="25"/>
      <c r="E17" s="22"/>
      <c r="F17" s="22"/>
      <c r="G17" s="22">
        <f t="shared" si="1"/>
        <v>0</v>
      </c>
      <c r="H17" s="23"/>
      <c r="I17" s="23"/>
      <c r="J17" s="23">
        <f t="shared" si="2"/>
        <v>176.06</v>
      </c>
      <c r="K17" s="26"/>
      <c r="L17" s="26"/>
      <c r="M17" s="26">
        <f t="shared" si="3"/>
        <v>7.49</v>
      </c>
      <c r="N17" s="24">
        <v>2.73</v>
      </c>
      <c r="O17" s="24"/>
      <c r="P17" s="24">
        <f t="shared" si="4"/>
        <v>548.11</v>
      </c>
    </row>
    <row r="18" spans="1:16" s="17" customFormat="1" ht="24" customHeight="1">
      <c r="A18" s="18">
        <f t="shared" si="0"/>
        <v>15</v>
      </c>
      <c r="B18" s="19">
        <v>42229</v>
      </c>
      <c r="C18" s="25" t="s">
        <v>20</v>
      </c>
      <c r="D18" s="25"/>
      <c r="E18" s="22"/>
      <c r="F18" s="22"/>
      <c r="G18" s="22">
        <f t="shared" si="1"/>
        <v>0</v>
      </c>
      <c r="H18" s="23"/>
      <c r="I18" s="23"/>
      <c r="J18" s="23">
        <f t="shared" si="2"/>
        <v>176.06</v>
      </c>
      <c r="K18" s="26"/>
      <c r="L18" s="26"/>
      <c r="M18" s="26">
        <f t="shared" si="3"/>
        <v>7.49</v>
      </c>
      <c r="N18" s="24"/>
      <c r="O18" s="24">
        <v>0.72</v>
      </c>
      <c r="P18" s="24">
        <f t="shared" si="4"/>
        <v>547.39</v>
      </c>
    </row>
    <row r="19" spans="1:16" s="17" customFormat="1" ht="24" customHeight="1">
      <c r="A19" s="18">
        <f t="shared" si="0"/>
        <v>16</v>
      </c>
      <c r="B19" s="19">
        <v>42229</v>
      </c>
      <c r="C19" s="25" t="s">
        <v>21</v>
      </c>
      <c r="D19" s="25"/>
      <c r="E19" s="22"/>
      <c r="F19" s="22"/>
      <c r="G19" s="22">
        <f t="shared" si="1"/>
        <v>0</v>
      </c>
      <c r="H19" s="23"/>
      <c r="I19" s="23"/>
      <c r="J19" s="23">
        <f t="shared" si="2"/>
        <v>176.06</v>
      </c>
      <c r="K19" s="26"/>
      <c r="L19" s="26"/>
      <c r="M19" s="26">
        <f t="shared" si="3"/>
        <v>7.49</v>
      </c>
      <c r="N19" s="24">
        <v>2.74</v>
      </c>
      <c r="O19" s="24"/>
      <c r="P19" s="24">
        <f t="shared" si="4"/>
        <v>550.13</v>
      </c>
    </row>
    <row r="20" spans="1:16" s="17" customFormat="1" ht="24" customHeight="1">
      <c r="A20" s="18">
        <f t="shared" si="0"/>
        <v>17</v>
      </c>
      <c r="B20" s="19">
        <v>42229</v>
      </c>
      <c r="C20" s="25" t="s">
        <v>22</v>
      </c>
      <c r="D20" s="25"/>
      <c r="E20" s="22"/>
      <c r="F20" s="22"/>
      <c r="G20" s="22">
        <f t="shared" si="1"/>
        <v>0</v>
      </c>
      <c r="H20" s="23"/>
      <c r="I20" s="23"/>
      <c r="J20" s="23">
        <f t="shared" si="2"/>
        <v>176.06</v>
      </c>
      <c r="K20" s="26"/>
      <c r="L20" s="26"/>
      <c r="M20" s="26">
        <f t="shared" si="3"/>
        <v>7.49</v>
      </c>
      <c r="N20" s="24"/>
      <c r="O20" s="24">
        <v>0.73</v>
      </c>
      <c r="P20" s="24">
        <f t="shared" si="4"/>
        <v>549.4</v>
      </c>
    </row>
    <row r="21" spans="1:16" s="17" customFormat="1" ht="24" customHeight="1">
      <c r="A21" s="18">
        <f t="shared" si="0"/>
        <v>18</v>
      </c>
      <c r="B21" s="19">
        <v>42357</v>
      </c>
      <c r="C21" s="25" t="s">
        <v>23</v>
      </c>
      <c r="D21" s="25"/>
      <c r="E21" s="22"/>
      <c r="F21" s="22"/>
      <c r="G21" s="22">
        <f t="shared" si="1"/>
        <v>0</v>
      </c>
      <c r="H21" s="23"/>
      <c r="I21" s="23"/>
      <c r="J21" s="23">
        <f t="shared" si="2"/>
        <v>176.06</v>
      </c>
      <c r="K21" s="26"/>
      <c r="L21" s="26"/>
      <c r="M21" s="26">
        <f t="shared" si="3"/>
        <v>7.49</v>
      </c>
      <c r="N21" s="24">
        <v>2.75</v>
      </c>
      <c r="O21" s="24"/>
      <c r="P21" s="24">
        <f t="shared" si="4"/>
        <v>552.15</v>
      </c>
    </row>
    <row r="22" spans="1:16" s="17" customFormat="1" ht="24" customHeight="1">
      <c r="A22" s="18">
        <f t="shared" si="0"/>
        <v>19</v>
      </c>
      <c r="B22" s="19">
        <v>42357</v>
      </c>
      <c r="C22" s="25" t="s">
        <v>24</v>
      </c>
      <c r="D22" s="25"/>
      <c r="E22" s="22"/>
      <c r="F22" s="22"/>
      <c r="G22" s="22">
        <f t="shared" si="1"/>
        <v>0</v>
      </c>
      <c r="H22" s="23"/>
      <c r="I22" s="23"/>
      <c r="J22" s="23">
        <f t="shared" si="2"/>
        <v>176.06</v>
      </c>
      <c r="K22" s="26"/>
      <c r="L22" s="26"/>
      <c r="M22" s="26">
        <f t="shared" si="3"/>
        <v>7.49</v>
      </c>
      <c r="N22" s="24"/>
      <c r="O22" s="24">
        <v>0.72</v>
      </c>
      <c r="P22" s="24">
        <f t="shared" si="4"/>
        <v>551.43</v>
      </c>
    </row>
    <row r="23" spans="1:16" s="17" customFormat="1" ht="24" customHeight="1">
      <c r="A23" s="18">
        <f t="shared" si="0"/>
        <v>20</v>
      </c>
      <c r="B23"/>
      <c r="C23"/>
      <c r="D23" s="25"/>
      <c r="E23" s="22"/>
      <c r="F23" s="22"/>
      <c r="G23" s="22">
        <f t="shared" si="1"/>
        <v>0</v>
      </c>
      <c r="H23" s="23"/>
      <c r="I23" s="23"/>
      <c r="J23" s="23">
        <f t="shared" si="2"/>
        <v>176.06</v>
      </c>
      <c r="K23" s="26"/>
      <c r="L23" s="26"/>
      <c r="M23" s="26">
        <f t="shared" si="3"/>
        <v>7.49</v>
      </c>
      <c r="N23" s="24"/>
      <c r="O23" s="24"/>
      <c r="P23" s="24">
        <f t="shared" si="4"/>
        <v>551.43</v>
      </c>
    </row>
    <row r="24" spans="1:16" s="17" customFormat="1" ht="24" customHeight="1">
      <c r="A24" s="18">
        <f t="shared" si="0"/>
        <v>21</v>
      </c>
      <c r="B24" s="19"/>
      <c r="C24" s="25"/>
      <c r="D24" s="25"/>
      <c r="E24" s="22"/>
      <c r="F24" s="22"/>
      <c r="G24" s="22">
        <f t="shared" si="1"/>
        <v>0</v>
      </c>
      <c r="H24" s="23"/>
      <c r="I24" s="23"/>
      <c r="J24" s="23">
        <f t="shared" si="2"/>
        <v>176.06</v>
      </c>
      <c r="K24" s="26"/>
      <c r="L24" s="26"/>
      <c r="M24" s="26">
        <f t="shared" si="3"/>
        <v>7.49</v>
      </c>
      <c r="N24" s="24"/>
      <c r="O24" s="24"/>
      <c r="P24" s="24">
        <f t="shared" si="4"/>
        <v>551.43</v>
      </c>
    </row>
    <row r="25" spans="1:16" s="17" customFormat="1" ht="24" customHeight="1">
      <c r="A25" s="18">
        <f t="shared" si="0"/>
        <v>22</v>
      </c>
      <c r="B25" s="19"/>
      <c r="C25" s="25"/>
      <c r="D25" s="25"/>
      <c r="E25" s="22"/>
      <c r="F25" s="22"/>
      <c r="G25" s="22">
        <f t="shared" si="1"/>
        <v>0</v>
      </c>
      <c r="H25" s="23"/>
      <c r="I25" s="23"/>
      <c r="J25" s="23">
        <f t="shared" si="2"/>
        <v>176.06</v>
      </c>
      <c r="K25" s="26"/>
      <c r="L25" s="26"/>
      <c r="M25" s="26">
        <f t="shared" si="3"/>
        <v>7.49</v>
      </c>
      <c r="N25" s="24"/>
      <c r="O25" s="24"/>
      <c r="P25" s="24">
        <f t="shared" si="4"/>
        <v>551.43</v>
      </c>
    </row>
    <row r="26" spans="1:16" s="17" customFormat="1" ht="24" customHeight="1">
      <c r="A26" s="18">
        <f t="shared" si="0"/>
        <v>23</v>
      </c>
      <c r="B26" s="19"/>
      <c r="C26" s="25"/>
      <c r="D26" s="25"/>
      <c r="E26" s="22"/>
      <c r="F26" s="22"/>
      <c r="G26" s="22">
        <f t="shared" si="1"/>
        <v>0</v>
      </c>
      <c r="H26" s="23"/>
      <c r="I26" s="23"/>
      <c r="J26" s="23">
        <f t="shared" si="2"/>
        <v>176.06</v>
      </c>
      <c r="K26" s="26"/>
      <c r="L26" s="26"/>
      <c r="M26" s="26">
        <f t="shared" si="3"/>
        <v>7.49</v>
      </c>
      <c r="N26" s="24"/>
      <c r="O26" s="24"/>
      <c r="P26" s="24">
        <f t="shared" si="4"/>
        <v>551.43</v>
      </c>
    </row>
    <row r="27" spans="1:16" s="17" customFormat="1" ht="24" customHeight="1">
      <c r="A27" s="18">
        <f t="shared" si="0"/>
        <v>24</v>
      </c>
      <c r="B27" s="19"/>
      <c r="C27" s="25"/>
      <c r="D27" s="25"/>
      <c r="E27" s="22"/>
      <c r="F27" s="22"/>
      <c r="G27" s="22">
        <f t="shared" si="1"/>
        <v>0</v>
      </c>
      <c r="H27" s="23"/>
      <c r="I27" s="23"/>
      <c r="J27" s="23">
        <f t="shared" si="2"/>
        <v>176.06</v>
      </c>
      <c r="K27" s="26"/>
      <c r="L27" s="26"/>
      <c r="M27" s="26">
        <f t="shared" si="3"/>
        <v>7.49</v>
      </c>
      <c r="N27" s="24"/>
      <c r="O27" s="24"/>
      <c r="P27" s="24">
        <f t="shared" si="4"/>
        <v>551.43</v>
      </c>
    </row>
    <row r="28" spans="1:16" s="17" customFormat="1" ht="24" customHeight="1">
      <c r="A28" s="18">
        <f t="shared" si="0"/>
        <v>25</v>
      </c>
      <c r="B28" s="19"/>
      <c r="C28" s="25"/>
      <c r="D28" s="25"/>
      <c r="E28" s="22"/>
      <c r="F28" s="22"/>
      <c r="G28" s="22">
        <f t="shared" si="1"/>
        <v>0</v>
      </c>
      <c r="H28" s="23"/>
      <c r="I28" s="23"/>
      <c r="J28" s="23">
        <f t="shared" si="2"/>
        <v>176.06</v>
      </c>
      <c r="K28" s="26"/>
      <c r="L28" s="26"/>
      <c r="M28" s="26">
        <f t="shared" si="3"/>
        <v>7.49</v>
      </c>
      <c r="N28" s="24"/>
      <c r="O28" s="24"/>
      <c r="P28" s="24">
        <f t="shared" si="4"/>
        <v>551.43</v>
      </c>
    </row>
    <row r="29" spans="1:16" s="17" customFormat="1" ht="24" customHeight="1">
      <c r="A29" s="18">
        <f t="shared" si="0"/>
        <v>26</v>
      </c>
      <c r="B29" s="19"/>
      <c r="C29" s="25"/>
      <c r="D29" s="25"/>
      <c r="E29" s="22"/>
      <c r="F29" s="22"/>
      <c r="G29" s="22">
        <f t="shared" si="1"/>
        <v>0</v>
      </c>
      <c r="H29" s="23"/>
      <c r="I29" s="23"/>
      <c r="J29" s="23">
        <f t="shared" si="2"/>
        <v>176.06</v>
      </c>
      <c r="K29" s="26"/>
      <c r="L29" s="26"/>
      <c r="M29" s="26">
        <f t="shared" si="3"/>
        <v>7.49</v>
      </c>
      <c r="N29" s="24"/>
      <c r="O29" s="24"/>
      <c r="P29" s="24">
        <f t="shared" si="4"/>
        <v>551.43</v>
      </c>
    </row>
    <row r="30" spans="1:16" s="17" customFormat="1" ht="24" customHeight="1">
      <c r="A30" s="18">
        <f t="shared" si="0"/>
        <v>27</v>
      </c>
      <c r="B30" s="19"/>
      <c r="C30" s="25"/>
      <c r="D30" s="25"/>
      <c r="E30" s="22"/>
      <c r="F30" s="22"/>
      <c r="G30" s="22">
        <f>SUM(G28+E30-F30)</f>
        <v>0</v>
      </c>
      <c r="H30" s="23"/>
      <c r="I30" s="23"/>
      <c r="J30" s="23">
        <f>SUM(J28+H30-I30)</f>
        <v>176.06</v>
      </c>
      <c r="K30" s="26"/>
      <c r="L30" s="26"/>
      <c r="M30" s="26">
        <f>SUM(M28+K30-L30)</f>
        <v>7.49</v>
      </c>
      <c r="N30" s="24"/>
      <c r="O30" s="24"/>
      <c r="P30" s="24">
        <f>SUM(P28+N30-O30)</f>
        <v>551.43</v>
      </c>
    </row>
    <row r="31" spans="1:16" s="17" customFormat="1" ht="24" customHeight="1">
      <c r="A31" s="18">
        <f t="shared" si="0"/>
        <v>28</v>
      </c>
      <c r="B31" s="19"/>
      <c r="C31" s="25"/>
      <c r="D31" s="25"/>
      <c r="E31" s="22"/>
      <c r="F31" s="22"/>
      <c r="G31" s="22">
        <f aca="true" t="shared" si="5" ref="G31:G33">SUM(G30+E31-F31)</f>
        <v>0</v>
      </c>
      <c r="H31" s="23"/>
      <c r="I31" s="23"/>
      <c r="J31" s="23">
        <f aca="true" t="shared" si="6" ref="J31:J33">SUM(J30+H31-I31)</f>
        <v>176.06</v>
      </c>
      <c r="K31" s="26"/>
      <c r="L31" s="26"/>
      <c r="M31" s="26">
        <f aca="true" t="shared" si="7" ref="M31:M33">SUM(M30+K31-L31)</f>
        <v>7.49</v>
      </c>
      <c r="N31" s="24"/>
      <c r="O31" s="24"/>
      <c r="P31" s="24">
        <f aca="true" t="shared" si="8" ref="P31:P33">SUM(P30+N31-O31)</f>
        <v>551.43</v>
      </c>
    </row>
    <row r="32" spans="1:16" s="17" customFormat="1" ht="24" customHeight="1">
      <c r="A32" s="18">
        <f t="shared" si="0"/>
        <v>29</v>
      </c>
      <c r="B32" s="19"/>
      <c r="C32" s="25"/>
      <c r="D32" s="25"/>
      <c r="E32" s="22"/>
      <c r="F32" s="22"/>
      <c r="G32" s="22">
        <f t="shared" si="5"/>
        <v>0</v>
      </c>
      <c r="H32" s="23"/>
      <c r="I32" s="23"/>
      <c r="J32" s="23">
        <f t="shared" si="6"/>
        <v>176.06</v>
      </c>
      <c r="K32" s="26"/>
      <c r="L32" s="26"/>
      <c r="M32" s="26">
        <f t="shared" si="7"/>
        <v>7.49</v>
      </c>
      <c r="N32" s="24"/>
      <c r="O32" s="24"/>
      <c r="P32" s="24">
        <f t="shared" si="8"/>
        <v>551.43</v>
      </c>
    </row>
    <row r="33" spans="1:16" s="17" customFormat="1" ht="24" customHeight="1">
      <c r="A33" s="18">
        <f t="shared" si="0"/>
        <v>30</v>
      </c>
      <c r="B33" s="19"/>
      <c r="C33" s="25"/>
      <c r="D33" s="25"/>
      <c r="E33" s="22"/>
      <c r="F33" s="22"/>
      <c r="G33" s="22">
        <f t="shared" si="5"/>
        <v>0</v>
      </c>
      <c r="H33" s="23"/>
      <c r="I33" s="23"/>
      <c r="J33" s="23">
        <f t="shared" si="6"/>
        <v>176.06</v>
      </c>
      <c r="K33" s="26"/>
      <c r="L33" s="26"/>
      <c r="M33" s="26">
        <f t="shared" si="7"/>
        <v>7.49</v>
      </c>
      <c r="N33" s="24"/>
      <c r="O33" s="24"/>
      <c r="P33" s="24">
        <f t="shared" si="8"/>
        <v>551.43</v>
      </c>
    </row>
    <row r="34" spans="2:16" ht="18" customHeight="1">
      <c r="B34" s="27"/>
      <c r="C34" s="28" t="s">
        <v>25</v>
      </c>
      <c r="D34" s="28"/>
      <c r="E34" s="29">
        <f>SUM(E4:E33)</f>
        <v>0</v>
      </c>
      <c r="F34" s="29">
        <f>SUM(F4:F33)</f>
        <v>0</v>
      </c>
      <c r="G34" s="29">
        <f>G33</f>
        <v>0</v>
      </c>
      <c r="H34" s="29">
        <f>SUM(H4:H33)</f>
        <v>92.04</v>
      </c>
      <c r="I34" s="29">
        <f>SUM(I4:I33)</f>
        <v>281.7</v>
      </c>
      <c r="J34" s="29">
        <f>J33</f>
        <v>176.06</v>
      </c>
      <c r="K34" s="29">
        <f>SUM(K4:K33)</f>
        <v>0</v>
      </c>
      <c r="L34" s="29">
        <f>SUM(L4:L33)</f>
        <v>0</v>
      </c>
      <c r="M34" s="29">
        <f>M33</f>
        <v>7.49</v>
      </c>
      <c r="N34" s="29">
        <f>SUM(N4:N33)</f>
        <v>10.93</v>
      </c>
      <c r="O34" s="29">
        <f>SUM(O4:O33)</f>
        <v>2.17</v>
      </c>
      <c r="P34" s="29">
        <f>P33</f>
        <v>551.43</v>
      </c>
    </row>
    <row r="35" spans="3:16" ht="18" customHeight="1">
      <c r="C35" s="30" t="s">
        <v>26</v>
      </c>
      <c r="D35" s="30"/>
      <c r="E35" s="31">
        <f>SUM(F4:F33)</f>
        <v>0</v>
      </c>
      <c r="F35" s="31"/>
      <c r="G35" s="32"/>
      <c r="H35" s="33">
        <f>SUM(I4:I33)</f>
        <v>281.7</v>
      </c>
      <c r="I35" s="33"/>
      <c r="J35" s="34"/>
      <c r="K35" s="35">
        <f>SUM(L4:L33)</f>
        <v>0</v>
      </c>
      <c r="L35" s="35"/>
      <c r="M35" s="36"/>
      <c r="N35" s="37">
        <f>SUM(O4:O33)</f>
        <v>2.17</v>
      </c>
      <c r="O35" s="37"/>
      <c r="P35" s="38"/>
    </row>
    <row r="36" spans="3:16" ht="18" customHeight="1">
      <c r="C36" s="30" t="s">
        <v>27</v>
      </c>
      <c r="D36" s="30"/>
      <c r="E36" s="39">
        <f>SUM(E34-E35)</f>
        <v>0</v>
      </c>
      <c r="F36" s="31"/>
      <c r="G36" s="32"/>
      <c r="H36" s="33">
        <f>SUM(H34-H35)</f>
        <v>-189.66</v>
      </c>
      <c r="I36" s="33"/>
      <c r="J36" s="34"/>
      <c r="K36" s="35">
        <f>SUM(K34-K35)</f>
        <v>0</v>
      </c>
      <c r="L36" s="35"/>
      <c r="M36" s="36"/>
      <c r="N36" s="37">
        <f>SUM(N34-N35)</f>
        <v>8.76</v>
      </c>
      <c r="O36" s="37"/>
      <c r="P36" s="38"/>
    </row>
    <row r="37" spans="3:16" ht="18" customHeight="1">
      <c r="C37" s="13">
        <f>C3</f>
        <v>0</v>
      </c>
      <c r="D37" s="14">
        <f>B1-1</f>
        <v>2010</v>
      </c>
      <c r="E37" s="39">
        <f>G3</f>
        <v>0</v>
      </c>
      <c r="F37" s="40"/>
      <c r="G37" s="41"/>
      <c r="H37" s="40">
        <f>J3</f>
        <v>365.72</v>
      </c>
      <c r="I37" s="40"/>
      <c r="J37" s="41"/>
      <c r="K37" s="40">
        <f>M3</f>
        <v>7.49</v>
      </c>
      <c r="L37" s="40"/>
      <c r="M37" s="41"/>
      <c r="N37" s="40">
        <f>P3</f>
        <v>542.67</v>
      </c>
      <c r="O37" s="42"/>
      <c r="P37" s="38"/>
    </row>
    <row r="38" spans="3:16" ht="18" customHeight="1">
      <c r="C38" s="13" t="s">
        <v>28</v>
      </c>
      <c r="D38" s="43">
        <f>B1</f>
        <v>2011</v>
      </c>
      <c r="E38" s="39">
        <f>SUM(E34+H34+K34)+N34</f>
        <v>102.97</v>
      </c>
      <c r="F38" s="40"/>
      <c r="G38" s="41"/>
      <c r="H38" s="40"/>
      <c r="I38" s="40"/>
      <c r="J38" s="41"/>
      <c r="K38" s="40"/>
      <c r="L38" s="40"/>
      <c r="M38" s="41"/>
      <c r="N38" s="40"/>
      <c r="O38" s="42"/>
      <c r="P38" s="38"/>
    </row>
    <row r="39" spans="3:16" ht="18" customHeight="1">
      <c r="C39" s="30" t="s">
        <v>29</v>
      </c>
      <c r="D39" s="43">
        <f>B1</f>
        <v>2011</v>
      </c>
      <c r="E39" s="39">
        <f>SUM(F34+I34+L34+O34)</f>
        <v>283.87</v>
      </c>
      <c r="F39" s="44"/>
      <c r="G39" s="32"/>
      <c r="H39" s="33"/>
      <c r="I39" s="42"/>
      <c r="J39" s="34"/>
      <c r="K39" s="35"/>
      <c r="L39" s="42"/>
      <c r="M39" s="36"/>
      <c r="N39" s="37"/>
      <c r="O39" s="42"/>
      <c r="P39" s="38"/>
    </row>
    <row r="40" spans="3:16" ht="18" customHeight="1">
      <c r="C40" s="30" t="s">
        <v>30</v>
      </c>
      <c r="D40" s="43">
        <f>B1</f>
        <v>2011</v>
      </c>
      <c r="E40" s="39">
        <f>SUM(E36:E37)</f>
        <v>0</v>
      </c>
      <c r="F40" s="31"/>
      <c r="G40" s="32"/>
      <c r="H40" s="45"/>
      <c r="I40" s="42"/>
      <c r="J40" s="34"/>
      <c r="K40" s="46"/>
      <c r="L40" s="42"/>
      <c r="M40" s="36"/>
      <c r="N40" s="47"/>
      <c r="O40" s="42"/>
      <c r="P40" s="38"/>
    </row>
    <row r="41" spans="3:16" ht="18" customHeight="1">
      <c r="C41" s="48" t="s">
        <v>31</v>
      </c>
      <c r="D41" s="43">
        <f>B1</f>
        <v>2011</v>
      </c>
      <c r="E41" s="39">
        <f>SUM(H41)</f>
        <v>176.06</v>
      </c>
      <c r="F41" s="49"/>
      <c r="G41" s="34"/>
      <c r="H41" s="49">
        <f>SUM(H36:H37)</f>
        <v>176.06</v>
      </c>
      <c r="I41" s="49"/>
      <c r="J41" s="34"/>
      <c r="K41" s="50"/>
      <c r="L41" s="42"/>
      <c r="M41" s="36"/>
      <c r="N41" s="51"/>
      <c r="O41" s="42"/>
      <c r="P41" s="38"/>
    </row>
    <row r="42" spans="3:16" ht="18" customHeight="1">
      <c r="C42" s="48" t="s">
        <v>32</v>
      </c>
      <c r="D42" s="52">
        <f>B1</f>
        <v>2011</v>
      </c>
      <c r="E42" s="39">
        <f>K42</f>
        <v>7.49</v>
      </c>
      <c r="F42" s="35"/>
      <c r="G42" s="36"/>
      <c r="H42" s="35"/>
      <c r="I42" s="35"/>
      <c r="J42" s="36"/>
      <c r="K42" s="53">
        <f>SUM(K36:K37)</f>
        <v>7.49</v>
      </c>
      <c r="L42" s="35"/>
      <c r="M42" s="36"/>
      <c r="N42" s="51"/>
      <c r="O42" s="42"/>
      <c r="P42" s="38"/>
    </row>
    <row r="43" spans="3:16" ht="18" customHeight="1">
      <c r="C43" s="48" t="s">
        <v>32</v>
      </c>
      <c r="D43" s="52">
        <f>B1</f>
        <v>2011</v>
      </c>
      <c r="E43" s="39">
        <f>N43</f>
        <v>551.43</v>
      </c>
      <c r="F43" s="37"/>
      <c r="G43" s="38"/>
      <c r="H43" s="37"/>
      <c r="I43" s="37"/>
      <c r="J43" s="38"/>
      <c r="K43" s="37"/>
      <c r="L43" s="37"/>
      <c r="M43" s="38"/>
      <c r="N43" s="37">
        <f>SUM(N36:N37)</f>
        <v>551.43</v>
      </c>
      <c r="O43" s="37"/>
      <c r="P43" s="38"/>
    </row>
    <row r="44" spans="3:16" ht="18" customHeight="1">
      <c r="C44" s="30" t="s">
        <v>33</v>
      </c>
      <c r="D44" s="43">
        <f>B1</f>
        <v>2011</v>
      </c>
      <c r="E44" s="54">
        <f>SUM(E40:E42)</f>
        <v>183.55</v>
      </c>
      <c r="F44" s="55"/>
      <c r="G44" s="56"/>
      <c r="H44" s="42"/>
      <c r="I44" s="42"/>
      <c r="J44" s="56"/>
      <c r="K44" s="42"/>
      <c r="L44" s="42"/>
      <c r="M44" s="56"/>
      <c r="N44" s="42"/>
      <c r="O44" s="42"/>
      <c r="P44" s="56"/>
    </row>
    <row r="46" spans="3:11" ht="41.25" customHeight="1">
      <c r="C46" s="57" t="s">
        <v>34</v>
      </c>
      <c r="D46" s="57"/>
      <c r="E46" s="57"/>
      <c r="F46" s="57"/>
      <c r="G46" s="57"/>
      <c r="H46" s="57"/>
      <c r="I46" s="58"/>
      <c r="J46" s="58"/>
      <c r="K46" s="58"/>
    </row>
    <row r="47" spans="3:16" ht="41.25" customHeight="1">
      <c r="C47" s="57" t="s">
        <v>35</v>
      </c>
      <c r="D47" s="57"/>
      <c r="E47" s="57"/>
      <c r="F47" s="57"/>
      <c r="G47" s="57"/>
      <c r="H47" s="57"/>
      <c r="I47" s="59" t="s">
        <v>36</v>
      </c>
      <c r="J47" s="59"/>
      <c r="K47" s="59"/>
      <c r="L47" s="59"/>
      <c r="M47" s="59"/>
      <c r="N47" s="59"/>
      <c r="O47" s="59"/>
      <c r="P47" s="59"/>
    </row>
    <row r="48" spans="3:16" ht="41.25" customHeight="1">
      <c r="C48" s="57" t="s">
        <v>37</v>
      </c>
      <c r="D48" s="57"/>
      <c r="E48" s="57"/>
      <c r="F48" s="57"/>
      <c r="G48" s="57"/>
      <c r="H48" s="57"/>
      <c r="I48" s="59" t="s">
        <v>36</v>
      </c>
      <c r="J48" s="59"/>
      <c r="K48" s="59"/>
      <c r="L48" s="59"/>
      <c r="M48" s="59"/>
      <c r="N48" s="59"/>
      <c r="O48" s="59"/>
      <c r="P48" s="59"/>
    </row>
    <row r="49" spans="3:16" ht="41.25" customHeight="1">
      <c r="C49" s="57" t="s">
        <v>38</v>
      </c>
      <c r="D49" s="57"/>
      <c r="E49" s="57"/>
      <c r="F49" s="57"/>
      <c r="G49" s="57"/>
      <c r="H49" s="57"/>
      <c r="I49" s="59" t="s">
        <v>36</v>
      </c>
      <c r="J49" s="59"/>
      <c r="K49" s="59"/>
      <c r="L49" s="59"/>
      <c r="M49" s="59"/>
      <c r="N49" s="59"/>
      <c r="O49" s="59"/>
      <c r="P49" s="59"/>
    </row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C1:O1"/>
    <mergeCell ref="C34:D34"/>
    <mergeCell ref="C35:D35"/>
    <mergeCell ref="C36:D36"/>
    <mergeCell ref="C46:H46"/>
    <mergeCell ref="C47:H47"/>
    <mergeCell ref="I47:P47"/>
    <mergeCell ref="C48:H48"/>
    <mergeCell ref="I48:P48"/>
    <mergeCell ref="C49:H49"/>
    <mergeCell ref="I49:P49"/>
  </mergeCells>
  <printOptions/>
  <pageMargins left="0.27361111111111114" right="0.19652777777777777" top="0.32569444444444445" bottom="0.38958333333333334" header="0.5118055555555555" footer="0.22291666666666668"/>
  <pageSetup fitToHeight="1" fitToWidth="1" horizontalDpi="300" verticalDpi="300" orientation="portrait" paperSize="9"/>
  <headerFooter alignWithMargins="0"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D1">
      <pane ySplit="3" topLeftCell="A31" activePane="bottomLeft" state="frozen"/>
      <selection pane="topLeft" activeCell="D1" sqref="D1"/>
      <selection pane="bottomLeft" activeCell="P2" sqref="P2"/>
    </sheetView>
  </sheetViews>
  <sheetFormatPr defaultColWidth="11.421875" defaultRowHeight="18" customHeight="1"/>
  <cols>
    <col min="1" max="1" width="3.8515625" style="0" customWidth="1"/>
    <col min="2" max="2" width="7.57421875" style="1" customWidth="1"/>
    <col min="3" max="3" width="24.140625" style="1" customWidth="1"/>
    <col min="4" max="4" width="5.8515625" style="1" customWidth="1"/>
    <col min="5" max="5" width="11.421875" style="1" customWidth="1"/>
    <col min="6" max="16" width="10.421875" style="1" customWidth="1"/>
    <col min="17" max="133" width="11.28125" style="1" customWidth="1"/>
    <col min="134" max="16384" width="11.28125" style="2" customWidth="1"/>
  </cols>
  <sheetData>
    <row r="1" spans="1:16" s="5" customFormat="1" ht="21.75" customHeight="1">
      <c r="A1"/>
      <c r="B1" s="3">
        <v>2012</v>
      </c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>
        <f>B1</f>
        <v>2012</v>
      </c>
    </row>
    <row r="2" spans="1:16" s="11" customFormat="1" ht="16.5" customHeight="1">
      <c r="A2"/>
      <c r="B2" s="6" t="s">
        <v>1</v>
      </c>
      <c r="C2" s="7" t="s">
        <v>2</v>
      </c>
      <c r="D2" s="7"/>
      <c r="E2" s="8" t="s">
        <v>3</v>
      </c>
      <c r="F2" s="8" t="s">
        <v>4</v>
      </c>
      <c r="G2" s="7" t="s">
        <v>5</v>
      </c>
      <c r="H2" s="8" t="s">
        <v>3</v>
      </c>
      <c r="I2" s="8" t="s">
        <v>4</v>
      </c>
      <c r="J2" s="9" t="s">
        <v>6</v>
      </c>
      <c r="K2" s="8" t="s">
        <v>3</v>
      </c>
      <c r="L2" s="8" t="s">
        <v>4</v>
      </c>
      <c r="M2" s="9" t="s">
        <v>7</v>
      </c>
      <c r="N2" s="8" t="s">
        <v>3</v>
      </c>
      <c r="O2" s="8" t="s">
        <v>4</v>
      </c>
      <c r="P2" s="10" t="s">
        <v>8</v>
      </c>
    </row>
    <row r="3" spans="1:16" s="17" customFormat="1" ht="26.25" customHeight="1">
      <c r="A3"/>
      <c r="B3" s="12">
        <v>37257</v>
      </c>
      <c r="C3" s="13" t="s">
        <v>9</v>
      </c>
      <c r="D3" s="14">
        <f>B1-1</f>
        <v>2011</v>
      </c>
      <c r="E3" s="15"/>
      <c r="F3" s="16"/>
      <c r="G3" s="15">
        <v>0</v>
      </c>
      <c r="H3" s="16"/>
      <c r="I3" s="16"/>
      <c r="J3" s="15">
        <v>176.06</v>
      </c>
      <c r="K3" s="16"/>
      <c r="L3" s="16"/>
      <c r="M3" s="15">
        <v>7.49</v>
      </c>
      <c r="N3" s="16"/>
      <c r="O3" s="16"/>
      <c r="P3" s="15">
        <v>551.43</v>
      </c>
    </row>
    <row r="4" spans="1:16" s="17" customFormat="1" ht="24" customHeight="1">
      <c r="A4" s="18">
        <v>1</v>
      </c>
      <c r="B4" s="19">
        <v>42093</v>
      </c>
      <c r="C4" s="20" t="s">
        <v>11</v>
      </c>
      <c r="D4" s="21"/>
      <c r="E4" s="22"/>
      <c r="F4" s="22"/>
      <c r="G4" s="22">
        <f>SUM(G3)+E4-F4</f>
        <v>0</v>
      </c>
      <c r="H4" s="23"/>
      <c r="I4" s="23">
        <v>20.52</v>
      </c>
      <c r="J4" s="23">
        <f>SUM(J3)+H4-I4</f>
        <v>155.54</v>
      </c>
      <c r="K4" s="24"/>
      <c r="L4" s="24"/>
      <c r="M4" s="24">
        <f>SUM(M3)+K4-L4</f>
        <v>7.49</v>
      </c>
      <c r="N4" s="24"/>
      <c r="O4" s="24"/>
      <c r="P4" s="24">
        <f>SUM(P3)+N4-O4</f>
        <v>551.43</v>
      </c>
    </row>
    <row r="5" spans="1:16" s="17" customFormat="1" ht="24" customHeight="1">
      <c r="A5" s="18">
        <f aca="true" t="shared" si="0" ref="A5:A33">A4+1</f>
        <v>2</v>
      </c>
      <c r="B5" s="19">
        <v>42096</v>
      </c>
      <c r="C5" s="25" t="s">
        <v>12</v>
      </c>
      <c r="D5" s="21"/>
      <c r="E5" s="22"/>
      <c r="F5" s="22"/>
      <c r="G5" s="22">
        <f aca="true" t="shared" si="1" ref="G5:G29">SUM(G4+E5-F5)</f>
        <v>0</v>
      </c>
      <c r="H5" s="23"/>
      <c r="I5" s="23">
        <v>36.4</v>
      </c>
      <c r="J5" s="23">
        <f aca="true" t="shared" si="2" ref="J5:J29">SUM(J4+H5-I5)</f>
        <v>119.14</v>
      </c>
      <c r="K5" s="26"/>
      <c r="L5" s="26"/>
      <c r="M5" s="26">
        <f aca="true" t="shared" si="3" ref="M5:M29">SUM(M4+K5-L5)</f>
        <v>7.49</v>
      </c>
      <c r="N5" s="24"/>
      <c r="O5" s="24"/>
      <c r="P5" s="24">
        <f aca="true" t="shared" si="4" ref="P5:P29">SUM(P4+N5-O5)</f>
        <v>551.43</v>
      </c>
    </row>
    <row r="6" spans="1:16" s="17" customFormat="1" ht="24" customHeight="1">
      <c r="A6" s="18">
        <f t="shared" si="0"/>
        <v>3</v>
      </c>
      <c r="B6" s="19">
        <v>42139</v>
      </c>
      <c r="C6" s="25" t="s">
        <v>10</v>
      </c>
      <c r="D6" s="21"/>
      <c r="E6" s="22"/>
      <c r="F6" s="22"/>
      <c r="G6" s="22">
        <f t="shared" si="1"/>
        <v>0</v>
      </c>
      <c r="H6" s="23"/>
      <c r="I6" s="23">
        <v>45</v>
      </c>
      <c r="J6" s="23">
        <f t="shared" si="2"/>
        <v>74.14</v>
      </c>
      <c r="K6" s="26"/>
      <c r="L6" s="26"/>
      <c r="M6" s="26">
        <f t="shared" si="3"/>
        <v>7.49</v>
      </c>
      <c r="N6" s="24"/>
      <c r="O6" s="24"/>
      <c r="P6" s="24">
        <f t="shared" si="4"/>
        <v>551.43</v>
      </c>
    </row>
    <row r="7" spans="1:16" s="17" customFormat="1" ht="24" customHeight="1">
      <c r="A7" s="18">
        <f t="shared" si="0"/>
        <v>4</v>
      </c>
      <c r="B7" s="19">
        <v>42170</v>
      </c>
      <c r="C7" s="20" t="s">
        <v>13</v>
      </c>
      <c r="D7" s="21"/>
      <c r="E7" s="22"/>
      <c r="F7" s="22"/>
      <c r="G7" s="22">
        <f t="shared" si="1"/>
        <v>0</v>
      </c>
      <c r="H7" s="23"/>
      <c r="I7" s="23">
        <v>103.85</v>
      </c>
      <c r="J7" s="23">
        <f t="shared" si="2"/>
        <v>-29.71</v>
      </c>
      <c r="K7" s="26"/>
      <c r="L7" s="26"/>
      <c r="M7" s="26">
        <f t="shared" si="3"/>
        <v>7.49</v>
      </c>
      <c r="N7" s="24"/>
      <c r="O7" s="24"/>
      <c r="P7" s="24">
        <f t="shared" si="4"/>
        <v>551.43</v>
      </c>
    </row>
    <row r="8" spans="1:16" s="17" customFormat="1" ht="24" customHeight="1">
      <c r="A8" s="18">
        <f t="shared" si="0"/>
        <v>5</v>
      </c>
      <c r="B8" s="19">
        <v>42173</v>
      </c>
      <c r="C8" s="25" t="s">
        <v>39</v>
      </c>
      <c r="D8" s="21"/>
      <c r="E8" s="22"/>
      <c r="F8" s="22"/>
      <c r="G8" s="22">
        <f t="shared" si="1"/>
        <v>0</v>
      </c>
      <c r="H8" s="23">
        <v>225</v>
      </c>
      <c r="I8" s="23"/>
      <c r="J8" s="23">
        <f t="shared" si="2"/>
        <v>195.29</v>
      </c>
      <c r="K8" s="26"/>
      <c r="L8" s="26"/>
      <c r="M8" s="26">
        <f t="shared" si="3"/>
        <v>7.49</v>
      </c>
      <c r="N8" s="24"/>
      <c r="O8" s="24"/>
      <c r="P8" s="24">
        <f t="shared" si="4"/>
        <v>551.43</v>
      </c>
    </row>
    <row r="9" spans="1:16" s="17" customFormat="1" ht="24" customHeight="1">
      <c r="A9" s="18">
        <f t="shared" si="0"/>
        <v>6</v>
      </c>
      <c r="B9" s="19">
        <v>42184</v>
      </c>
      <c r="C9" s="25" t="s">
        <v>11</v>
      </c>
      <c r="D9" s="21"/>
      <c r="E9" s="22"/>
      <c r="F9" s="22"/>
      <c r="G9" s="22">
        <f t="shared" si="1"/>
        <v>0</v>
      </c>
      <c r="H9" s="23"/>
      <c r="I9" s="23">
        <v>20.58</v>
      </c>
      <c r="J9" s="23">
        <f t="shared" si="2"/>
        <v>174.71</v>
      </c>
      <c r="K9" s="26"/>
      <c r="L9" s="26"/>
      <c r="M9" s="26">
        <f t="shared" si="3"/>
        <v>7.49</v>
      </c>
      <c r="N9" s="24"/>
      <c r="O9" s="24"/>
      <c r="P9" s="24">
        <f t="shared" si="4"/>
        <v>551.43</v>
      </c>
    </row>
    <row r="10" spans="1:16" s="17" customFormat="1" ht="24" customHeight="1">
      <c r="A10" s="18">
        <f t="shared" si="0"/>
        <v>7</v>
      </c>
      <c r="B10" s="19">
        <v>42275</v>
      </c>
      <c r="C10" s="25" t="s">
        <v>11</v>
      </c>
      <c r="D10" s="21"/>
      <c r="E10" s="22"/>
      <c r="F10" s="22"/>
      <c r="G10" s="22">
        <f t="shared" si="1"/>
        <v>0</v>
      </c>
      <c r="H10" s="23"/>
      <c r="I10" s="23">
        <v>18.99</v>
      </c>
      <c r="J10" s="23">
        <f t="shared" si="2"/>
        <v>155.72</v>
      </c>
      <c r="K10" s="26"/>
      <c r="L10" s="26"/>
      <c r="M10" s="26">
        <f t="shared" si="3"/>
        <v>7.49</v>
      </c>
      <c r="N10" s="24"/>
      <c r="O10" s="24"/>
      <c r="P10" s="24">
        <f t="shared" si="4"/>
        <v>551.43</v>
      </c>
    </row>
    <row r="11" spans="1:16" s="17" customFormat="1" ht="24" customHeight="1">
      <c r="A11" s="18">
        <f t="shared" si="0"/>
        <v>8</v>
      </c>
      <c r="B11" s="19" t="s">
        <v>40</v>
      </c>
      <c r="C11" s="25" t="s">
        <v>11</v>
      </c>
      <c r="D11" s="21"/>
      <c r="E11" s="22"/>
      <c r="F11" s="22"/>
      <c r="G11" s="22">
        <f t="shared" si="1"/>
        <v>0</v>
      </c>
      <c r="H11" s="23"/>
      <c r="I11" s="23">
        <v>18.99</v>
      </c>
      <c r="J11" s="23">
        <f t="shared" si="2"/>
        <v>136.73</v>
      </c>
      <c r="K11" s="26"/>
      <c r="L11" s="26"/>
      <c r="M11" s="26">
        <f t="shared" si="3"/>
        <v>7.49</v>
      </c>
      <c r="N11" s="24"/>
      <c r="O11" s="24"/>
      <c r="P11" s="24">
        <f t="shared" si="4"/>
        <v>551.43</v>
      </c>
    </row>
    <row r="12" spans="1:16" s="17" customFormat="1" ht="24" customHeight="1">
      <c r="A12" s="18">
        <f t="shared" si="0"/>
        <v>9</v>
      </c>
      <c r="B12" s="19" t="s">
        <v>41</v>
      </c>
      <c r="C12" s="25"/>
      <c r="D12" s="21"/>
      <c r="E12" s="22"/>
      <c r="F12" s="22"/>
      <c r="G12" s="22">
        <f t="shared" si="1"/>
        <v>0</v>
      </c>
      <c r="H12" s="23"/>
      <c r="I12" s="23"/>
      <c r="J12" s="23">
        <f t="shared" si="2"/>
        <v>136.73</v>
      </c>
      <c r="K12" s="26"/>
      <c r="L12" s="26"/>
      <c r="M12" s="26">
        <f t="shared" si="3"/>
        <v>7.49</v>
      </c>
      <c r="N12" s="24"/>
      <c r="O12" s="24"/>
      <c r="P12" s="24">
        <f t="shared" si="4"/>
        <v>551.43</v>
      </c>
    </row>
    <row r="13" spans="1:16" s="17" customFormat="1" ht="24" customHeight="1">
      <c r="A13" s="18">
        <f t="shared" si="0"/>
        <v>10</v>
      </c>
      <c r="B13" s="19">
        <v>42355</v>
      </c>
      <c r="C13" s="25" t="s">
        <v>42</v>
      </c>
      <c r="D13" s="21"/>
      <c r="E13" s="22"/>
      <c r="F13" s="22"/>
      <c r="G13" s="22">
        <f t="shared" si="1"/>
        <v>0</v>
      </c>
      <c r="H13" s="23"/>
      <c r="I13" s="23"/>
      <c r="J13" s="23">
        <f t="shared" si="2"/>
        <v>136.73</v>
      </c>
      <c r="K13" s="26"/>
      <c r="L13" s="26"/>
      <c r="M13" s="26">
        <f t="shared" si="3"/>
        <v>7.49</v>
      </c>
      <c r="N13" s="24">
        <v>2.13</v>
      </c>
      <c r="O13" s="24"/>
      <c r="P13" s="24">
        <f t="shared" si="4"/>
        <v>553.56</v>
      </c>
    </row>
    <row r="14" spans="1:16" s="17" customFormat="1" ht="24" customHeight="1">
      <c r="A14" s="18">
        <f t="shared" si="0"/>
        <v>11</v>
      </c>
      <c r="B14" s="19">
        <v>42355</v>
      </c>
      <c r="C14" s="25" t="s">
        <v>43</v>
      </c>
      <c r="D14" s="21"/>
      <c r="E14" s="22"/>
      <c r="F14" s="22"/>
      <c r="G14" s="22">
        <f t="shared" si="1"/>
        <v>0</v>
      </c>
      <c r="H14" s="23"/>
      <c r="I14" s="23"/>
      <c r="J14" s="23">
        <f t="shared" si="2"/>
        <v>136.73</v>
      </c>
      <c r="K14" s="26"/>
      <c r="L14" s="26"/>
      <c r="M14" s="26">
        <f t="shared" si="3"/>
        <v>7.49</v>
      </c>
      <c r="N14" s="24"/>
      <c r="O14" s="24">
        <v>0.55</v>
      </c>
      <c r="P14" s="24">
        <f t="shared" si="4"/>
        <v>553.01</v>
      </c>
    </row>
    <row r="15" spans="1:16" s="17" customFormat="1" ht="24" customHeight="1">
      <c r="A15" s="18">
        <f t="shared" si="0"/>
        <v>12</v>
      </c>
      <c r="B15" s="19"/>
      <c r="C15" s="25"/>
      <c r="D15" s="25"/>
      <c r="E15" s="22"/>
      <c r="F15" s="22"/>
      <c r="G15" s="22">
        <f t="shared" si="1"/>
        <v>0</v>
      </c>
      <c r="H15" s="23"/>
      <c r="I15" s="23"/>
      <c r="J15" s="23">
        <f t="shared" si="2"/>
        <v>136.73</v>
      </c>
      <c r="K15" s="26"/>
      <c r="L15" s="26"/>
      <c r="M15" s="26">
        <f t="shared" si="3"/>
        <v>7.49</v>
      </c>
      <c r="N15" s="24"/>
      <c r="O15" s="24"/>
      <c r="P15" s="24">
        <f t="shared" si="4"/>
        <v>553.01</v>
      </c>
    </row>
    <row r="16" spans="1:16" s="17" customFormat="1" ht="24" customHeight="1">
      <c r="A16" s="18">
        <f t="shared" si="0"/>
        <v>13</v>
      </c>
      <c r="B16" s="19"/>
      <c r="C16" s="25"/>
      <c r="D16" s="25"/>
      <c r="E16" s="22"/>
      <c r="F16" s="22"/>
      <c r="G16" s="22">
        <f t="shared" si="1"/>
        <v>0</v>
      </c>
      <c r="H16" s="23"/>
      <c r="I16" s="23"/>
      <c r="J16" s="23">
        <f t="shared" si="2"/>
        <v>136.73</v>
      </c>
      <c r="K16" s="26"/>
      <c r="L16" s="26"/>
      <c r="M16" s="26">
        <f t="shared" si="3"/>
        <v>7.49</v>
      </c>
      <c r="N16" s="24"/>
      <c r="O16" s="24"/>
      <c r="P16" s="24">
        <f t="shared" si="4"/>
        <v>553.01</v>
      </c>
    </row>
    <row r="17" spans="1:16" s="17" customFormat="1" ht="24" customHeight="1">
      <c r="A17" s="18">
        <f t="shared" si="0"/>
        <v>14</v>
      </c>
      <c r="B17" s="19"/>
      <c r="C17" s="25"/>
      <c r="D17" s="25"/>
      <c r="E17" s="22"/>
      <c r="F17" s="22"/>
      <c r="G17" s="22">
        <f t="shared" si="1"/>
        <v>0</v>
      </c>
      <c r="H17" s="23"/>
      <c r="I17" s="23"/>
      <c r="J17" s="23">
        <f t="shared" si="2"/>
        <v>136.73</v>
      </c>
      <c r="K17" s="26"/>
      <c r="L17" s="26"/>
      <c r="M17" s="26">
        <f t="shared" si="3"/>
        <v>7.49</v>
      </c>
      <c r="N17" s="24"/>
      <c r="O17" s="24"/>
      <c r="P17" s="24">
        <f t="shared" si="4"/>
        <v>553.01</v>
      </c>
    </row>
    <row r="18" spans="1:16" s="17" customFormat="1" ht="24" customHeight="1">
      <c r="A18" s="18">
        <f t="shared" si="0"/>
        <v>15</v>
      </c>
      <c r="B18" s="19"/>
      <c r="C18" s="25"/>
      <c r="D18" s="25"/>
      <c r="E18" s="22"/>
      <c r="F18" s="22"/>
      <c r="G18" s="22">
        <f t="shared" si="1"/>
        <v>0</v>
      </c>
      <c r="H18" s="23"/>
      <c r="I18" s="23"/>
      <c r="J18" s="23">
        <f t="shared" si="2"/>
        <v>136.73</v>
      </c>
      <c r="K18" s="26"/>
      <c r="L18" s="26"/>
      <c r="M18" s="26">
        <f t="shared" si="3"/>
        <v>7.49</v>
      </c>
      <c r="N18" s="24"/>
      <c r="O18" s="24"/>
      <c r="P18" s="24">
        <f t="shared" si="4"/>
        <v>553.01</v>
      </c>
    </row>
    <row r="19" spans="1:16" s="17" customFormat="1" ht="24" customHeight="1">
      <c r="A19" s="18">
        <f t="shared" si="0"/>
        <v>16</v>
      </c>
      <c r="B19" s="19"/>
      <c r="C19" s="25"/>
      <c r="D19" s="25"/>
      <c r="E19" s="22"/>
      <c r="F19" s="22"/>
      <c r="G19" s="22">
        <f t="shared" si="1"/>
        <v>0</v>
      </c>
      <c r="H19" s="23"/>
      <c r="I19" s="23"/>
      <c r="J19" s="23">
        <f t="shared" si="2"/>
        <v>136.73</v>
      </c>
      <c r="K19" s="26"/>
      <c r="L19" s="26"/>
      <c r="M19" s="26">
        <f t="shared" si="3"/>
        <v>7.49</v>
      </c>
      <c r="N19" s="24"/>
      <c r="O19" s="24"/>
      <c r="P19" s="24">
        <f t="shared" si="4"/>
        <v>553.01</v>
      </c>
    </row>
    <row r="20" spans="1:16" s="17" customFormat="1" ht="24" customHeight="1">
      <c r="A20" s="18">
        <f t="shared" si="0"/>
        <v>17</v>
      </c>
      <c r="B20" s="19"/>
      <c r="C20" s="25"/>
      <c r="D20" s="25"/>
      <c r="E20" s="22"/>
      <c r="F20" s="22"/>
      <c r="G20" s="22">
        <f t="shared" si="1"/>
        <v>0</v>
      </c>
      <c r="H20" s="23"/>
      <c r="I20" s="23"/>
      <c r="J20" s="23">
        <f t="shared" si="2"/>
        <v>136.73</v>
      </c>
      <c r="K20" s="26"/>
      <c r="L20" s="26"/>
      <c r="M20" s="26">
        <f t="shared" si="3"/>
        <v>7.49</v>
      </c>
      <c r="N20" s="24"/>
      <c r="O20" s="24"/>
      <c r="P20" s="24">
        <f t="shared" si="4"/>
        <v>553.01</v>
      </c>
    </row>
    <row r="21" spans="1:16" s="17" customFormat="1" ht="24" customHeight="1">
      <c r="A21" s="18">
        <f t="shared" si="0"/>
        <v>18</v>
      </c>
      <c r="B21" s="19"/>
      <c r="C21" s="25"/>
      <c r="D21" s="25"/>
      <c r="E21" s="22"/>
      <c r="F21" s="22"/>
      <c r="G21" s="22">
        <f t="shared" si="1"/>
        <v>0</v>
      </c>
      <c r="H21" s="23"/>
      <c r="I21" s="23"/>
      <c r="J21" s="23">
        <f t="shared" si="2"/>
        <v>136.73</v>
      </c>
      <c r="K21" s="26"/>
      <c r="L21" s="26"/>
      <c r="M21" s="26">
        <f t="shared" si="3"/>
        <v>7.49</v>
      </c>
      <c r="N21" s="24"/>
      <c r="O21" s="24"/>
      <c r="P21" s="24">
        <f t="shared" si="4"/>
        <v>553.01</v>
      </c>
    </row>
    <row r="22" spans="1:16" s="17" customFormat="1" ht="24" customHeight="1">
      <c r="A22" s="18">
        <f t="shared" si="0"/>
        <v>19</v>
      </c>
      <c r="B22" s="19"/>
      <c r="C22" s="25"/>
      <c r="D22" s="25"/>
      <c r="E22" s="22"/>
      <c r="F22" s="22"/>
      <c r="G22" s="22">
        <f t="shared" si="1"/>
        <v>0</v>
      </c>
      <c r="H22" s="23"/>
      <c r="I22" s="23"/>
      <c r="J22" s="23">
        <f t="shared" si="2"/>
        <v>136.73</v>
      </c>
      <c r="K22" s="26"/>
      <c r="L22" s="26"/>
      <c r="M22" s="26">
        <f t="shared" si="3"/>
        <v>7.49</v>
      </c>
      <c r="N22" s="24"/>
      <c r="O22" s="24"/>
      <c r="P22" s="24">
        <f t="shared" si="4"/>
        <v>553.01</v>
      </c>
    </row>
    <row r="23" spans="1:16" s="17" customFormat="1" ht="24" customHeight="1">
      <c r="A23" s="18">
        <f t="shared" si="0"/>
        <v>20</v>
      </c>
      <c r="B23" s="19"/>
      <c r="C23" s="25"/>
      <c r="D23" s="25"/>
      <c r="E23" s="22"/>
      <c r="F23" s="22"/>
      <c r="G23" s="22">
        <f t="shared" si="1"/>
        <v>0</v>
      </c>
      <c r="H23" s="23"/>
      <c r="I23" s="23"/>
      <c r="J23" s="23">
        <f t="shared" si="2"/>
        <v>136.73</v>
      </c>
      <c r="K23" s="26"/>
      <c r="L23" s="26"/>
      <c r="M23" s="26">
        <f t="shared" si="3"/>
        <v>7.49</v>
      </c>
      <c r="N23" s="24"/>
      <c r="O23" s="24"/>
      <c r="P23" s="24">
        <f t="shared" si="4"/>
        <v>553.01</v>
      </c>
    </row>
    <row r="24" spans="1:16" s="17" customFormat="1" ht="24" customHeight="1">
      <c r="A24" s="18">
        <f t="shared" si="0"/>
        <v>21</v>
      </c>
      <c r="B24" s="19"/>
      <c r="C24" s="25"/>
      <c r="D24" s="25"/>
      <c r="E24" s="22"/>
      <c r="F24" s="22"/>
      <c r="G24" s="22">
        <f t="shared" si="1"/>
        <v>0</v>
      </c>
      <c r="H24" s="23"/>
      <c r="I24" s="23"/>
      <c r="J24" s="23">
        <f t="shared" si="2"/>
        <v>136.73</v>
      </c>
      <c r="K24" s="26"/>
      <c r="L24" s="26"/>
      <c r="M24" s="26">
        <f t="shared" si="3"/>
        <v>7.49</v>
      </c>
      <c r="N24" s="24"/>
      <c r="O24" s="24"/>
      <c r="P24" s="24">
        <f t="shared" si="4"/>
        <v>553.01</v>
      </c>
    </row>
    <row r="25" spans="1:16" s="17" customFormat="1" ht="24" customHeight="1">
      <c r="A25" s="18">
        <f t="shared" si="0"/>
        <v>22</v>
      </c>
      <c r="B25" s="19"/>
      <c r="C25" s="25"/>
      <c r="D25" s="25"/>
      <c r="E25" s="22"/>
      <c r="F25" s="22"/>
      <c r="G25" s="22">
        <f t="shared" si="1"/>
        <v>0</v>
      </c>
      <c r="H25" s="23"/>
      <c r="I25" s="23"/>
      <c r="J25" s="23">
        <f t="shared" si="2"/>
        <v>136.73</v>
      </c>
      <c r="K25" s="26"/>
      <c r="L25" s="26"/>
      <c r="M25" s="26">
        <f t="shared" si="3"/>
        <v>7.49</v>
      </c>
      <c r="N25" s="24"/>
      <c r="O25" s="24"/>
      <c r="P25" s="24">
        <f t="shared" si="4"/>
        <v>553.01</v>
      </c>
    </row>
    <row r="26" spans="1:16" s="17" customFormat="1" ht="24" customHeight="1">
      <c r="A26" s="18">
        <f t="shared" si="0"/>
        <v>23</v>
      </c>
      <c r="B26" s="19"/>
      <c r="C26" s="25"/>
      <c r="D26" s="25"/>
      <c r="E26" s="22"/>
      <c r="F26" s="22"/>
      <c r="G26" s="22">
        <f t="shared" si="1"/>
        <v>0</v>
      </c>
      <c r="H26" s="23"/>
      <c r="I26" s="23"/>
      <c r="J26" s="23">
        <f t="shared" si="2"/>
        <v>136.73</v>
      </c>
      <c r="K26" s="26"/>
      <c r="L26" s="26"/>
      <c r="M26" s="26">
        <f t="shared" si="3"/>
        <v>7.49</v>
      </c>
      <c r="N26" s="24"/>
      <c r="O26" s="24"/>
      <c r="P26" s="24">
        <f t="shared" si="4"/>
        <v>553.01</v>
      </c>
    </row>
    <row r="27" spans="1:16" s="17" customFormat="1" ht="24" customHeight="1">
      <c r="A27" s="18">
        <f t="shared" si="0"/>
        <v>24</v>
      </c>
      <c r="B27" s="19"/>
      <c r="C27" s="25"/>
      <c r="D27" s="25"/>
      <c r="E27" s="22"/>
      <c r="F27" s="22"/>
      <c r="G27" s="22">
        <f t="shared" si="1"/>
        <v>0</v>
      </c>
      <c r="H27" s="23"/>
      <c r="I27" s="23"/>
      <c r="J27" s="23">
        <f t="shared" si="2"/>
        <v>136.73</v>
      </c>
      <c r="K27" s="26"/>
      <c r="L27" s="26"/>
      <c r="M27" s="26">
        <f t="shared" si="3"/>
        <v>7.49</v>
      </c>
      <c r="N27" s="24"/>
      <c r="O27" s="24"/>
      <c r="P27" s="24">
        <f t="shared" si="4"/>
        <v>553.01</v>
      </c>
    </row>
    <row r="28" spans="1:16" s="17" customFormat="1" ht="24" customHeight="1">
      <c r="A28" s="18">
        <f t="shared" si="0"/>
        <v>25</v>
      </c>
      <c r="B28" s="19"/>
      <c r="C28" s="25"/>
      <c r="D28" s="25"/>
      <c r="E28" s="22"/>
      <c r="F28" s="22"/>
      <c r="G28" s="22">
        <f t="shared" si="1"/>
        <v>0</v>
      </c>
      <c r="H28" s="23"/>
      <c r="I28" s="23"/>
      <c r="J28" s="23">
        <f t="shared" si="2"/>
        <v>136.73</v>
      </c>
      <c r="K28" s="26"/>
      <c r="L28" s="26"/>
      <c r="M28" s="26">
        <f t="shared" si="3"/>
        <v>7.49</v>
      </c>
      <c r="N28" s="24"/>
      <c r="O28" s="24"/>
      <c r="P28" s="24">
        <f t="shared" si="4"/>
        <v>553.01</v>
      </c>
    </row>
    <row r="29" spans="1:16" s="17" customFormat="1" ht="24" customHeight="1">
      <c r="A29" s="18">
        <f t="shared" si="0"/>
        <v>26</v>
      </c>
      <c r="B29" s="19"/>
      <c r="C29" s="25"/>
      <c r="D29" s="25"/>
      <c r="E29" s="22"/>
      <c r="F29" s="22"/>
      <c r="G29" s="22">
        <f t="shared" si="1"/>
        <v>0</v>
      </c>
      <c r="H29" s="23"/>
      <c r="I29" s="23"/>
      <c r="J29" s="23">
        <f t="shared" si="2"/>
        <v>136.73</v>
      </c>
      <c r="K29" s="26"/>
      <c r="L29" s="26"/>
      <c r="M29" s="26">
        <f t="shared" si="3"/>
        <v>7.49</v>
      </c>
      <c r="N29" s="24"/>
      <c r="O29" s="24"/>
      <c r="P29" s="24">
        <f t="shared" si="4"/>
        <v>553.01</v>
      </c>
    </row>
    <row r="30" spans="1:16" s="17" customFormat="1" ht="24" customHeight="1">
      <c r="A30" s="18">
        <f t="shared" si="0"/>
        <v>27</v>
      </c>
      <c r="B30" s="19"/>
      <c r="C30" s="25"/>
      <c r="D30" s="25"/>
      <c r="E30" s="22"/>
      <c r="F30" s="22"/>
      <c r="G30" s="22">
        <f>SUM(G28+E30-F30)</f>
        <v>0</v>
      </c>
      <c r="H30" s="23"/>
      <c r="I30" s="23"/>
      <c r="J30" s="23">
        <f>SUM(J28+H30-I30)</f>
        <v>136.73</v>
      </c>
      <c r="K30" s="26"/>
      <c r="L30" s="26"/>
      <c r="M30" s="26">
        <f>SUM(M28+K30-L30)</f>
        <v>7.49</v>
      </c>
      <c r="N30" s="24"/>
      <c r="O30" s="24"/>
      <c r="P30" s="24">
        <f>SUM(P28+N30-O30)</f>
        <v>553.01</v>
      </c>
    </row>
    <row r="31" spans="1:16" s="17" customFormat="1" ht="24" customHeight="1">
      <c r="A31" s="18">
        <f t="shared" si="0"/>
        <v>28</v>
      </c>
      <c r="B31" s="19"/>
      <c r="C31" s="25"/>
      <c r="D31" s="25"/>
      <c r="E31" s="22"/>
      <c r="F31" s="22"/>
      <c r="G31" s="22">
        <f aca="true" t="shared" si="5" ref="G31:G33">SUM(G30+E31-F31)</f>
        <v>0</v>
      </c>
      <c r="H31" s="23"/>
      <c r="I31" s="23"/>
      <c r="J31" s="23">
        <f aca="true" t="shared" si="6" ref="J31:J33">SUM(J30+H31-I31)</f>
        <v>136.73</v>
      </c>
      <c r="K31" s="26"/>
      <c r="L31" s="26"/>
      <c r="M31" s="26">
        <f aca="true" t="shared" si="7" ref="M31:M33">SUM(M30+K31-L31)</f>
        <v>7.49</v>
      </c>
      <c r="N31" s="24"/>
      <c r="O31" s="24"/>
      <c r="P31" s="24">
        <f aca="true" t="shared" si="8" ref="P31:P33">SUM(P30+N31-O31)</f>
        <v>553.01</v>
      </c>
    </row>
    <row r="32" spans="1:16" s="17" customFormat="1" ht="24" customHeight="1">
      <c r="A32" s="18">
        <f t="shared" si="0"/>
        <v>29</v>
      </c>
      <c r="B32" s="19"/>
      <c r="C32" s="25"/>
      <c r="D32" s="25"/>
      <c r="E32" s="22"/>
      <c r="F32" s="22"/>
      <c r="G32" s="22">
        <f t="shared" si="5"/>
        <v>0</v>
      </c>
      <c r="H32" s="23"/>
      <c r="I32" s="23"/>
      <c r="J32" s="23">
        <f t="shared" si="6"/>
        <v>136.73</v>
      </c>
      <c r="K32" s="26"/>
      <c r="L32" s="26"/>
      <c r="M32" s="26">
        <f t="shared" si="7"/>
        <v>7.49</v>
      </c>
      <c r="N32" s="24"/>
      <c r="O32" s="24"/>
      <c r="P32" s="24">
        <f t="shared" si="8"/>
        <v>553.01</v>
      </c>
    </row>
    <row r="33" spans="1:16" s="17" customFormat="1" ht="24" customHeight="1">
      <c r="A33" s="18">
        <f t="shared" si="0"/>
        <v>30</v>
      </c>
      <c r="B33" s="19"/>
      <c r="C33" s="25"/>
      <c r="D33" s="25"/>
      <c r="E33" s="22"/>
      <c r="F33" s="22"/>
      <c r="G33" s="22">
        <f t="shared" si="5"/>
        <v>0</v>
      </c>
      <c r="H33" s="23"/>
      <c r="I33" s="23"/>
      <c r="J33" s="23">
        <f t="shared" si="6"/>
        <v>136.73</v>
      </c>
      <c r="K33" s="26"/>
      <c r="L33" s="26"/>
      <c r="M33" s="26">
        <f t="shared" si="7"/>
        <v>7.49</v>
      </c>
      <c r="N33" s="24"/>
      <c r="O33" s="24"/>
      <c r="P33" s="24">
        <f t="shared" si="8"/>
        <v>553.01</v>
      </c>
    </row>
    <row r="34" spans="2:16" ht="18" customHeight="1">
      <c r="B34" s="27"/>
      <c r="C34" s="28" t="s">
        <v>25</v>
      </c>
      <c r="D34" s="28"/>
      <c r="E34" s="29">
        <f>SUM(E4:E33)</f>
        <v>0</v>
      </c>
      <c r="F34" s="29">
        <f>SUM(F4:F33)</f>
        <v>0</v>
      </c>
      <c r="G34" s="29">
        <f>G33</f>
        <v>0</v>
      </c>
      <c r="H34" s="29">
        <f>SUM(H4:H33)</f>
        <v>225</v>
      </c>
      <c r="I34" s="29">
        <f>SUM(I4:I33)</f>
        <v>264.33</v>
      </c>
      <c r="J34" s="29">
        <f>J33</f>
        <v>136.73</v>
      </c>
      <c r="K34" s="29">
        <f>SUM(K4:K33)</f>
        <v>0</v>
      </c>
      <c r="L34" s="29">
        <f>SUM(L4:L33)</f>
        <v>0</v>
      </c>
      <c r="M34" s="29">
        <f>M33</f>
        <v>7.49</v>
      </c>
      <c r="N34" s="29">
        <f>SUM(N4:N33)</f>
        <v>2.13</v>
      </c>
      <c r="O34" s="29">
        <f>SUM(O4:O33)</f>
        <v>0.55</v>
      </c>
      <c r="P34" s="29">
        <f>P33</f>
        <v>553.01</v>
      </c>
    </row>
    <row r="35" spans="3:16" ht="18" customHeight="1">
      <c r="C35" s="30" t="s">
        <v>26</v>
      </c>
      <c r="D35" s="30"/>
      <c r="E35" s="31">
        <f>SUM(F4:F33)</f>
        <v>0</v>
      </c>
      <c r="F35" s="31"/>
      <c r="G35" s="32"/>
      <c r="H35" s="33">
        <f>SUM(I4:I33)</f>
        <v>264.33</v>
      </c>
      <c r="I35" s="33"/>
      <c r="J35" s="34"/>
      <c r="K35" s="35">
        <f>SUM(L4:L33)</f>
        <v>0</v>
      </c>
      <c r="L35" s="35"/>
      <c r="M35" s="36"/>
      <c r="N35" s="37">
        <f>SUM(O4:O33)</f>
        <v>0.55</v>
      </c>
      <c r="O35" s="37"/>
      <c r="P35" s="38"/>
    </row>
    <row r="36" spans="3:16" ht="18" customHeight="1">
      <c r="C36" s="30" t="s">
        <v>27</v>
      </c>
      <c r="D36" s="30"/>
      <c r="E36" s="39">
        <f>SUM(E34-E35)</f>
        <v>0</v>
      </c>
      <c r="F36" s="31"/>
      <c r="G36" s="32"/>
      <c r="H36" s="33">
        <f>SUM(H34-H35)</f>
        <v>-39.33</v>
      </c>
      <c r="I36" s="33"/>
      <c r="J36" s="34"/>
      <c r="K36" s="35">
        <f>SUM(K34-K35)</f>
        <v>0</v>
      </c>
      <c r="L36" s="35"/>
      <c r="M36" s="36"/>
      <c r="N36" s="37">
        <f>SUM(N34-N35)</f>
        <v>1.58</v>
      </c>
      <c r="O36" s="37"/>
      <c r="P36" s="38"/>
    </row>
    <row r="37" spans="3:16" ht="18" customHeight="1">
      <c r="C37" s="13">
        <f>C3</f>
        <v>0</v>
      </c>
      <c r="D37" s="14">
        <f>B1-1</f>
        <v>2011</v>
      </c>
      <c r="E37" s="39">
        <f>G3</f>
        <v>0</v>
      </c>
      <c r="F37" s="40"/>
      <c r="G37" s="41"/>
      <c r="H37" s="40">
        <f>J3</f>
        <v>176.06</v>
      </c>
      <c r="I37" s="40"/>
      <c r="J37" s="41"/>
      <c r="K37" s="40">
        <f>M3</f>
        <v>7.49</v>
      </c>
      <c r="L37" s="40"/>
      <c r="M37" s="41"/>
      <c r="N37" s="40">
        <f>P3</f>
        <v>551.43</v>
      </c>
      <c r="O37" s="42"/>
      <c r="P37" s="38"/>
    </row>
    <row r="38" spans="3:16" ht="18" customHeight="1">
      <c r="C38" s="13" t="s">
        <v>28</v>
      </c>
      <c r="D38" s="43">
        <f>B1</f>
        <v>2012</v>
      </c>
      <c r="E38" s="39">
        <f>SUM(E34+H34+K34)+N34</f>
        <v>227.13</v>
      </c>
      <c r="F38" s="40"/>
      <c r="G38" s="41"/>
      <c r="H38" s="40"/>
      <c r="I38" s="40"/>
      <c r="J38" s="41"/>
      <c r="K38" s="40"/>
      <c r="L38" s="40"/>
      <c r="M38" s="41"/>
      <c r="N38" s="40"/>
      <c r="O38" s="42"/>
      <c r="P38" s="38"/>
    </row>
    <row r="39" spans="3:16" ht="18" customHeight="1">
      <c r="C39" s="30" t="s">
        <v>29</v>
      </c>
      <c r="D39" s="43">
        <f>B1</f>
        <v>2012</v>
      </c>
      <c r="E39" s="39">
        <f>SUM(F34+I34+L34+O34)</f>
        <v>264.88</v>
      </c>
      <c r="F39" s="44"/>
      <c r="G39" s="32"/>
      <c r="H39" s="33"/>
      <c r="I39" s="42"/>
      <c r="J39" s="34"/>
      <c r="K39" s="35"/>
      <c r="L39" s="42"/>
      <c r="M39" s="36"/>
      <c r="N39" s="37"/>
      <c r="O39" s="42"/>
      <c r="P39" s="38"/>
    </row>
    <row r="40" spans="3:16" ht="18" customHeight="1">
      <c r="C40" s="30" t="s">
        <v>30</v>
      </c>
      <c r="D40" s="43">
        <f>B1</f>
        <v>2012</v>
      </c>
      <c r="E40" s="39">
        <f>SUM(E36:E37)</f>
        <v>0</v>
      </c>
      <c r="F40" s="31"/>
      <c r="G40" s="32"/>
      <c r="H40" s="45"/>
      <c r="I40" s="42"/>
      <c r="J40" s="34"/>
      <c r="K40" s="46"/>
      <c r="L40" s="42"/>
      <c r="M40" s="36"/>
      <c r="N40" s="47"/>
      <c r="O40" s="42"/>
      <c r="P40" s="38"/>
    </row>
    <row r="41" spans="3:16" ht="18" customHeight="1">
      <c r="C41" s="48" t="s">
        <v>31</v>
      </c>
      <c r="D41" s="43">
        <f>B1</f>
        <v>2012</v>
      </c>
      <c r="E41" s="39">
        <f>SUM(H41)</f>
        <v>136.73</v>
      </c>
      <c r="F41" s="49"/>
      <c r="G41" s="34"/>
      <c r="H41" s="49">
        <f>SUM(H36:H37)</f>
        <v>136.73</v>
      </c>
      <c r="I41" s="49"/>
      <c r="J41" s="34"/>
      <c r="K41" s="50"/>
      <c r="L41" s="42"/>
      <c r="M41" s="36"/>
      <c r="N41" s="51"/>
      <c r="O41" s="42"/>
      <c r="P41" s="38"/>
    </row>
    <row r="42" spans="3:16" ht="18" customHeight="1">
      <c r="C42" s="48" t="s">
        <v>32</v>
      </c>
      <c r="D42" s="52">
        <f>B1</f>
        <v>2012</v>
      </c>
      <c r="E42" s="39">
        <f>K42</f>
        <v>7.49</v>
      </c>
      <c r="F42" s="35"/>
      <c r="G42" s="36"/>
      <c r="H42" s="35"/>
      <c r="I42" s="35"/>
      <c r="J42" s="36"/>
      <c r="K42" s="53">
        <f>SUM(K36:K37)</f>
        <v>7.49</v>
      </c>
      <c r="L42" s="35"/>
      <c r="M42" s="36"/>
      <c r="N42" s="51"/>
      <c r="O42" s="42"/>
      <c r="P42" s="38"/>
    </row>
    <row r="43" spans="3:16" ht="18" customHeight="1">
      <c r="C43" s="48" t="s">
        <v>32</v>
      </c>
      <c r="D43" s="52">
        <f>B1</f>
        <v>2012</v>
      </c>
      <c r="E43" s="39">
        <f>N43</f>
        <v>553.01</v>
      </c>
      <c r="F43" s="37"/>
      <c r="G43" s="38"/>
      <c r="H43" s="37"/>
      <c r="I43" s="37"/>
      <c r="J43" s="38"/>
      <c r="K43" s="37"/>
      <c r="L43" s="37"/>
      <c r="M43" s="38"/>
      <c r="N43" s="37">
        <f>SUM(N36:N37)</f>
        <v>553.01</v>
      </c>
      <c r="O43" s="37"/>
      <c r="P43" s="38"/>
    </row>
    <row r="44" spans="3:16" ht="18" customHeight="1">
      <c r="C44" s="30" t="s">
        <v>33</v>
      </c>
      <c r="D44" s="43">
        <f>B1</f>
        <v>2012</v>
      </c>
      <c r="E44" s="54">
        <f>SUM(E40:E42)</f>
        <v>144.22</v>
      </c>
      <c r="F44" s="55"/>
      <c r="G44" s="56"/>
      <c r="H44" s="42"/>
      <c r="I44" s="42"/>
      <c r="J44" s="56"/>
      <c r="K44" s="42"/>
      <c r="L44" s="42"/>
      <c r="M44" s="56"/>
      <c r="N44" s="42"/>
      <c r="O44" s="42"/>
      <c r="P44" s="56"/>
    </row>
    <row r="46" spans="3:11" ht="41.25" customHeight="1">
      <c r="C46" s="57" t="s">
        <v>34</v>
      </c>
      <c r="D46" s="57"/>
      <c r="E46" s="57"/>
      <c r="F46" s="57"/>
      <c r="G46" s="57"/>
      <c r="H46" s="57"/>
      <c r="I46" s="58"/>
      <c r="J46" s="58"/>
      <c r="K46" s="58"/>
    </row>
    <row r="47" spans="3:16" ht="41.25" customHeight="1">
      <c r="C47" s="57" t="s">
        <v>35</v>
      </c>
      <c r="D47" s="57"/>
      <c r="E47" s="57"/>
      <c r="F47" s="57"/>
      <c r="G47" s="57"/>
      <c r="H47" s="57"/>
      <c r="I47" s="59" t="s">
        <v>36</v>
      </c>
      <c r="J47" s="59"/>
      <c r="K47" s="59"/>
      <c r="L47" s="59"/>
      <c r="M47" s="59"/>
      <c r="N47" s="59"/>
      <c r="O47" s="59"/>
      <c r="P47" s="59"/>
    </row>
    <row r="48" spans="3:16" ht="41.25" customHeight="1">
      <c r="C48" s="57" t="s">
        <v>37</v>
      </c>
      <c r="D48" s="57"/>
      <c r="E48" s="57"/>
      <c r="F48" s="57"/>
      <c r="G48" s="57"/>
      <c r="H48" s="57"/>
      <c r="I48" s="59" t="s">
        <v>36</v>
      </c>
      <c r="J48" s="59"/>
      <c r="K48" s="59"/>
      <c r="L48" s="59"/>
      <c r="M48" s="59"/>
      <c r="N48" s="59"/>
      <c r="O48" s="59"/>
      <c r="P48" s="59"/>
    </row>
    <row r="49" spans="3:16" ht="41.25" customHeight="1">
      <c r="C49" s="57" t="s">
        <v>38</v>
      </c>
      <c r="D49" s="57"/>
      <c r="E49" s="57"/>
      <c r="F49" s="57"/>
      <c r="G49" s="57"/>
      <c r="H49" s="57"/>
      <c r="I49" s="59" t="s">
        <v>36</v>
      </c>
      <c r="J49" s="59"/>
      <c r="K49" s="59"/>
      <c r="L49" s="59"/>
      <c r="M49" s="59"/>
      <c r="N49" s="59"/>
      <c r="O49" s="59"/>
      <c r="P49" s="59"/>
    </row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C1:O1"/>
    <mergeCell ref="C34:D34"/>
    <mergeCell ref="C35:D35"/>
    <mergeCell ref="C36:D36"/>
    <mergeCell ref="C46:H46"/>
    <mergeCell ref="C47:H47"/>
    <mergeCell ref="I47:P47"/>
    <mergeCell ref="C48:H48"/>
    <mergeCell ref="I48:P48"/>
    <mergeCell ref="C49:H49"/>
    <mergeCell ref="I49:P49"/>
  </mergeCells>
  <printOptions/>
  <pageMargins left="0.27361111111111114" right="0.19652777777777777" top="0.32569444444444445" bottom="0.38958333333333334" header="0.5118055555555555" footer="0.22291666666666668"/>
  <pageSetup fitToHeight="1" fitToWidth="1" horizontalDpi="300" verticalDpi="300" orientation="portrait" paperSize="9"/>
  <headerFooter alignWithMargins="0">
    <oddFooter>&amp;C&amp;"Times New Roman,Standard"&amp;12Seite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pane ySplit="3" topLeftCell="A28" activePane="bottomLeft" state="frozen"/>
      <selection pane="topLeft" activeCell="A1" sqref="A1"/>
      <selection pane="bottomLeft" activeCell="C45" sqref="C45"/>
    </sheetView>
  </sheetViews>
  <sheetFormatPr defaultColWidth="11.421875" defaultRowHeight="18" customHeight="1"/>
  <cols>
    <col min="1" max="1" width="3.8515625" style="0" customWidth="1"/>
    <col min="2" max="2" width="7.57421875" style="1" customWidth="1"/>
    <col min="3" max="3" width="24.140625" style="1" customWidth="1"/>
    <col min="4" max="4" width="5.8515625" style="1" customWidth="1"/>
    <col min="5" max="5" width="11.421875" style="1" customWidth="1"/>
    <col min="6" max="16" width="10.421875" style="1" customWidth="1"/>
    <col min="17" max="133" width="11.28125" style="1" customWidth="1"/>
    <col min="134" max="16384" width="11.28125" style="2" customWidth="1"/>
  </cols>
  <sheetData>
    <row r="1" spans="1:16" s="5" customFormat="1" ht="21.75" customHeight="1">
      <c r="A1"/>
      <c r="B1" s="3">
        <v>2013</v>
      </c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>
        <f>B1</f>
        <v>2013</v>
      </c>
    </row>
    <row r="2" spans="1:16" s="11" customFormat="1" ht="16.5" customHeight="1">
      <c r="A2"/>
      <c r="B2" s="6" t="s">
        <v>1</v>
      </c>
      <c r="C2" s="7" t="s">
        <v>2</v>
      </c>
      <c r="D2" s="7"/>
      <c r="E2" s="8" t="s">
        <v>3</v>
      </c>
      <c r="F2" s="8" t="s">
        <v>4</v>
      </c>
      <c r="G2" s="7" t="s">
        <v>5</v>
      </c>
      <c r="H2" s="8" t="s">
        <v>3</v>
      </c>
      <c r="I2" s="8" t="s">
        <v>4</v>
      </c>
      <c r="J2" s="9" t="s">
        <v>6</v>
      </c>
      <c r="K2" s="8" t="s">
        <v>3</v>
      </c>
      <c r="L2" s="8" t="s">
        <v>4</v>
      </c>
      <c r="M2" s="9" t="s">
        <v>7</v>
      </c>
      <c r="N2" s="8" t="s">
        <v>3</v>
      </c>
      <c r="O2" s="8" t="s">
        <v>4</v>
      </c>
      <c r="P2" s="10" t="s">
        <v>8</v>
      </c>
    </row>
    <row r="3" spans="1:16" s="17" customFormat="1" ht="26.25" customHeight="1">
      <c r="A3"/>
      <c r="B3" s="12">
        <v>37257</v>
      </c>
      <c r="C3" s="13" t="s">
        <v>9</v>
      </c>
      <c r="D3" s="14">
        <f>B1-1</f>
        <v>2012</v>
      </c>
      <c r="E3" s="15"/>
      <c r="F3" s="16"/>
      <c r="G3" s="15">
        <v>0</v>
      </c>
      <c r="H3" s="16"/>
      <c r="I3" s="16"/>
      <c r="J3" s="15">
        <v>136.73</v>
      </c>
      <c r="K3" s="16"/>
      <c r="L3" s="16"/>
      <c r="M3" s="15">
        <v>7.49</v>
      </c>
      <c r="N3" s="16"/>
      <c r="O3" s="16"/>
      <c r="P3" s="15">
        <v>553.01</v>
      </c>
    </row>
    <row r="4" spans="1:16" s="17" customFormat="1" ht="24" customHeight="1">
      <c r="A4" s="18">
        <v>1</v>
      </c>
      <c r="B4" s="19">
        <v>42061</v>
      </c>
      <c r="C4" s="20" t="s">
        <v>10</v>
      </c>
      <c r="D4" s="21"/>
      <c r="E4" s="22"/>
      <c r="F4" s="22"/>
      <c r="G4" s="22">
        <f>SUM(G3)+E4-F4</f>
        <v>0</v>
      </c>
      <c r="H4" s="23"/>
      <c r="I4" s="23">
        <v>45</v>
      </c>
      <c r="J4" s="23">
        <f>SUM(J3)+H4-I4</f>
        <v>91.73</v>
      </c>
      <c r="K4" s="24"/>
      <c r="L4" s="24"/>
      <c r="M4" s="24">
        <f>SUM(M3)+K4-L4</f>
        <v>7.49</v>
      </c>
      <c r="N4" s="24"/>
      <c r="O4" s="24"/>
      <c r="P4" s="24">
        <f>SUM(P3)+N4-O4</f>
        <v>553.01</v>
      </c>
    </row>
    <row r="5" spans="1:16" s="17" customFormat="1" ht="24" customHeight="1">
      <c r="A5" s="18">
        <f aca="true" t="shared" si="0" ref="A5:A33">A4+1</f>
        <v>2</v>
      </c>
      <c r="B5" s="19">
        <v>42091</v>
      </c>
      <c r="C5" s="25" t="s">
        <v>11</v>
      </c>
      <c r="D5" s="21"/>
      <c r="E5" s="22"/>
      <c r="F5" s="22"/>
      <c r="G5" s="22">
        <f aca="true" t="shared" si="1" ref="G5:G29">SUM(G4+E5-F5)</f>
        <v>0</v>
      </c>
      <c r="H5" s="23"/>
      <c r="I5" s="23">
        <v>18.99</v>
      </c>
      <c r="J5" s="23">
        <f aca="true" t="shared" si="2" ref="J5:J29">SUM(J4+H5-I5)</f>
        <v>72.74</v>
      </c>
      <c r="K5" s="26"/>
      <c r="L5" s="26"/>
      <c r="M5" s="26">
        <f aca="true" t="shared" si="3" ref="M5:M29">SUM(M4+K5-L5)</f>
        <v>7.49</v>
      </c>
      <c r="N5" s="24"/>
      <c r="O5" s="24"/>
      <c r="P5" s="24">
        <f aca="true" t="shared" si="4" ref="P5:P29">SUM(P4+N5-O5)</f>
        <v>553.01</v>
      </c>
    </row>
    <row r="6" spans="1:16" s="17" customFormat="1" ht="24" customHeight="1">
      <c r="A6" s="18">
        <f t="shared" si="0"/>
        <v>3</v>
      </c>
      <c r="B6" s="19">
        <v>42139</v>
      </c>
      <c r="C6" s="25" t="s">
        <v>13</v>
      </c>
      <c r="D6" s="21"/>
      <c r="E6" s="22"/>
      <c r="F6" s="22"/>
      <c r="G6" s="22">
        <f t="shared" si="1"/>
        <v>0</v>
      </c>
      <c r="H6" s="23"/>
      <c r="I6" s="23">
        <v>63.65</v>
      </c>
      <c r="J6" s="23">
        <f t="shared" si="2"/>
        <v>9.09</v>
      </c>
      <c r="K6" s="26"/>
      <c r="L6" s="26"/>
      <c r="M6" s="26">
        <f t="shared" si="3"/>
        <v>7.49</v>
      </c>
      <c r="N6" s="24"/>
      <c r="O6" s="24"/>
      <c r="P6" s="24">
        <f t="shared" si="4"/>
        <v>553.01</v>
      </c>
    </row>
    <row r="7" spans="1:16" s="17" customFormat="1" ht="24" customHeight="1">
      <c r="A7" s="18">
        <f t="shared" si="0"/>
        <v>4</v>
      </c>
      <c r="B7" s="19" t="s">
        <v>44</v>
      </c>
      <c r="C7" s="25" t="s">
        <v>11</v>
      </c>
      <c r="D7" s="21"/>
      <c r="E7" s="22"/>
      <c r="F7" s="22"/>
      <c r="G7" s="22">
        <f t="shared" si="1"/>
        <v>0</v>
      </c>
      <c r="H7" s="23"/>
      <c r="I7" s="23">
        <v>18.99</v>
      </c>
      <c r="J7" s="23">
        <f t="shared" si="2"/>
        <v>-9.9</v>
      </c>
      <c r="K7" s="26"/>
      <c r="L7" s="26"/>
      <c r="M7" s="26">
        <f t="shared" si="3"/>
        <v>7.49</v>
      </c>
      <c r="N7" s="24"/>
      <c r="O7" s="24"/>
      <c r="P7" s="24">
        <f t="shared" si="4"/>
        <v>553.01</v>
      </c>
    </row>
    <row r="8" spans="1:16" s="17" customFormat="1" ht="24" customHeight="1">
      <c r="A8" s="18">
        <f t="shared" si="0"/>
        <v>5</v>
      </c>
      <c r="B8" s="19">
        <v>42229</v>
      </c>
      <c r="C8" s="20" t="s">
        <v>45</v>
      </c>
      <c r="D8" s="21"/>
      <c r="E8" s="22"/>
      <c r="F8" s="22"/>
      <c r="G8" s="22">
        <f t="shared" si="1"/>
        <v>0</v>
      </c>
      <c r="H8" s="23">
        <v>500</v>
      </c>
      <c r="I8" s="23"/>
      <c r="J8" s="23">
        <f t="shared" si="2"/>
        <v>490.1</v>
      </c>
      <c r="K8" s="26"/>
      <c r="L8" s="26"/>
      <c r="M8" s="26">
        <f t="shared" si="3"/>
        <v>7.49</v>
      </c>
      <c r="N8" s="24"/>
      <c r="O8" s="24">
        <v>500</v>
      </c>
      <c r="P8" s="24">
        <f t="shared" si="4"/>
        <v>53.01</v>
      </c>
    </row>
    <row r="9" spans="1:16" s="17" customFormat="1" ht="24" customHeight="1">
      <c r="A9" s="18">
        <f t="shared" si="0"/>
        <v>6</v>
      </c>
      <c r="B9" s="19" t="s">
        <v>46</v>
      </c>
      <c r="C9" s="25" t="s">
        <v>11</v>
      </c>
      <c r="D9" s="21"/>
      <c r="E9" s="22"/>
      <c r="F9" s="22"/>
      <c r="G9" s="22">
        <f t="shared" si="1"/>
        <v>0</v>
      </c>
      <c r="H9" s="23"/>
      <c r="I9" s="23">
        <v>19.45</v>
      </c>
      <c r="J9" s="23">
        <f t="shared" si="2"/>
        <v>470.65</v>
      </c>
      <c r="K9" s="26"/>
      <c r="L9" s="26"/>
      <c r="M9" s="26">
        <f t="shared" si="3"/>
        <v>7.49</v>
      </c>
      <c r="N9" s="24"/>
      <c r="O9" s="24"/>
      <c r="P9" s="24">
        <f t="shared" si="4"/>
        <v>53.01</v>
      </c>
    </row>
    <row r="10" spans="1:16" s="17" customFormat="1" ht="24" customHeight="1">
      <c r="A10" s="18">
        <f t="shared" si="0"/>
        <v>7</v>
      </c>
      <c r="B10" s="19" t="s">
        <v>47</v>
      </c>
      <c r="C10" s="25" t="s">
        <v>11</v>
      </c>
      <c r="D10" s="21"/>
      <c r="E10" s="22"/>
      <c r="F10" s="22"/>
      <c r="G10" s="22">
        <f t="shared" si="1"/>
        <v>0</v>
      </c>
      <c r="H10" s="23"/>
      <c r="I10" s="23">
        <v>18.99</v>
      </c>
      <c r="J10" s="23">
        <f t="shared" si="2"/>
        <v>451.66</v>
      </c>
      <c r="K10" s="26"/>
      <c r="L10" s="26"/>
      <c r="M10" s="26">
        <f t="shared" si="3"/>
        <v>7.49</v>
      </c>
      <c r="N10" s="24"/>
      <c r="O10" s="24"/>
      <c r="P10" s="24">
        <f t="shared" si="4"/>
        <v>53.01</v>
      </c>
    </row>
    <row r="11" spans="1:16" s="17" customFormat="1" ht="24" customHeight="1">
      <c r="A11" s="18">
        <f t="shared" si="0"/>
        <v>8</v>
      </c>
      <c r="B11" s="19" t="s">
        <v>41</v>
      </c>
      <c r="C11" s="25"/>
      <c r="D11" s="21"/>
      <c r="E11" s="22"/>
      <c r="F11" s="22"/>
      <c r="G11" s="22">
        <f t="shared" si="1"/>
        <v>0</v>
      </c>
      <c r="H11" s="23"/>
      <c r="I11" s="23"/>
      <c r="J11" s="23">
        <f t="shared" si="2"/>
        <v>451.66</v>
      </c>
      <c r="K11" s="26"/>
      <c r="L11" s="26"/>
      <c r="M11" s="26">
        <f t="shared" si="3"/>
        <v>7.49</v>
      </c>
      <c r="N11" s="24"/>
      <c r="O11" s="24"/>
      <c r="P11" s="24">
        <f t="shared" si="4"/>
        <v>53.01</v>
      </c>
    </row>
    <row r="12" spans="1:16" s="17" customFormat="1" ht="24" customHeight="1">
      <c r="A12" s="18">
        <f t="shared" si="0"/>
        <v>9</v>
      </c>
      <c r="B12" s="19" t="s">
        <v>41</v>
      </c>
      <c r="C12" s="25"/>
      <c r="D12" s="21"/>
      <c r="E12" s="22"/>
      <c r="F12" s="22"/>
      <c r="G12" s="22">
        <f t="shared" si="1"/>
        <v>0</v>
      </c>
      <c r="H12" s="23"/>
      <c r="I12" s="23"/>
      <c r="J12" s="23">
        <f t="shared" si="2"/>
        <v>451.66</v>
      </c>
      <c r="K12" s="26"/>
      <c r="L12" s="26"/>
      <c r="M12" s="26">
        <f t="shared" si="3"/>
        <v>7.49</v>
      </c>
      <c r="N12" s="24"/>
      <c r="O12" s="24"/>
      <c r="P12" s="24">
        <f t="shared" si="4"/>
        <v>53.01</v>
      </c>
    </row>
    <row r="13" spans="1:16" s="17" customFormat="1" ht="24" customHeight="1">
      <c r="A13" s="18">
        <f t="shared" si="0"/>
        <v>10</v>
      </c>
      <c r="B13" s="19" t="s">
        <v>41</v>
      </c>
      <c r="C13" s="25"/>
      <c r="D13" s="21"/>
      <c r="E13" s="22"/>
      <c r="F13" s="22"/>
      <c r="G13" s="22">
        <f t="shared" si="1"/>
        <v>0</v>
      </c>
      <c r="H13" s="23"/>
      <c r="I13" s="23"/>
      <c r="J13" s="23">
        <f t="shared" si="2"/>
        <v>451.66</v>
      </c>
      <c r="K13" s="26"/>
      <c r="L13" s="26"/>
      <c r="M13" s="26">
        <f t="shared" si="3"/>
        <v>7.49</v>
      </c>
      <c r="N13" s="24"/>
      <c r="O13" s="24"/>
      <c r="P13" s="24">
        <f t="shared" si="4"/>
        <v>53.01</v>
      </c>
    </row>
    <row r="14" spans="1:16" s="17" customFormat="1" ht="24" customHeight="1">
      <c r="A14" s="18">
        <f t="shared" si="0"/>
        <v>11</v>
      </c>
      <c r="B14" s="19" t="s">
        <v>41</v>
      </c>
      <c r="C14" s="25"/>
      <c r="D14" s="21"/>
      <c r="E14" s="22"/>
      <c r="F14" s="22"/>
      <c r="G14" s="22">
        <f t="shared" si="1"/>
        <v>0</v>
      </c>
      <c r="H14" s="23"/>
      <c r="I14" s="23"/>
      <c r="J14" s="23">
        <f t="shared" si="2"/>
        <v>451.66</v>
      </c>
      <c r="K14" s="26"/>
      <c r="L14" s="26"/>
      <c r="M14" s="26">
        <f t="shared" si="3"/>
        <v>7.49</v>
      </c>
      <c r="N14" s="24"/>
      <c r="O14" s="24"/>
      <c r="P14" s="24">
        <f t="shared" si="4"/>
        <v>53.01</v>
      </c>
    </row>
    <row r="15" spans="1:16" s="17" customFormat="1" ht="24" customHeight="1">
      <c r="A15" s="18">
        <f t="shared" si="0"/>
        <v>12</v>
      </c>
      <c r="B15" s="19"/>
      <c r="C15" s="25"/>
      <c r="D15" s="25"/>
      <c r="E15" s="22"/>
      <c r="F15" s="22"/>
      <c r="G15" s="22">
        <f t="shared" si="1"/>
        <v>0</v>
      </c>
      <c r="H15" s="23"/>
      <c r="I15" s="23"/>
      <c r="J15" s="23">
        <f t="shared" si="2"/>
        <v>451.66</v>
      </c>
      <c r="K15" s="26"/>
      <c r="L15" s="26"/>
      <c r="M15" s="26">
        <f t="shared" si="3"/>
        <v>7.49</v>
      </c>
      <c r="N15" s="24"/>
      <c r="O15" s="24"/>
      <c r="P15" s="24">
        <f t="shared" si="4"/>
        <v>53.01</v>
      </c>
    </row>
    <row r="16" spans="1:16" s="17" customFormat="1" ht="24" customHeight="1">
      <c r="A16" s="18">
        <f t="shared" si="0"/>
        <v>13</v>
      </c>
      <c r="B16" s="19"/>
      <c r="C16" s="25"/>
      <c r="D16" s="25"/>
      <c r="E16" s="22"/>
      <c r="F16" s="22"/>
      <c r="G16" s="22">
        <f t="shared" si="1"/>
        <v>0</v>
      </c>
      <c r="H16" s="23"/>
      <c r="I16" s="23"/>
      <c r="J16" s="23">
        <f t="shared" si="2"/>
        <v>451.66</v>
      </c>
      <c r="K16" s="26"/>
      <c r="L16" s="26"/>
      <c r="M16" s="26">
        <f t="shared" si="3"/>
        <v>7.49</v>
      </c>
      <c r="N16" s="24"/>
      <c r="O16" s="24"/>
      <c r="P16" s="24">
        <f t="shared" si="4"/>
        <v>53.01</v>
      </c>
    </row>
    <row r="17" spans="1:16" s="17" customFormat="1" ht="24" customHeight="1">
      <c r="A17" s="18">
        <f t="shared" si="0"/>
        <v>14</v>
      </c>
      <c r="B17" s="19"/>
      <c r="C17" s="25"/>
      <c r="D17" s="25"/>
      <c r="E17" s="22"/>
      <c r="F17" s="22"/>
      <c r="G17" s="22">
        <f t="shared" si="1"/>
        <v>0</v>
      </c>
      <c r="H17" s="23"/>
      <c r="I17" s="23"/>
      <c r="J17" s="23">
        <f t="shared" si="2"/>
        <v>451.66</v>
      </c>
      <c r="K17" s="26"/>
      <c r="L17" s="26"/>
      <c r="M17" s="26">
        <f t="shared" si="3"/>
        <v>7.49</v>
      </c>
      <c r="N17" s="24"/>
      <c r="O17" s="24"/>
      <c r="P17" s="24">
        <f t="shared" si="4"/>
        <v>53.01</v>
      </c>
    </row>
    <row r="18" spans="1:16" s="17" customFormat="1" ht="24" customHeight="1">
      <c r="A18" s="18">
        <f t="shared" si="0"/>
        <v>15</v>
      </c>
      <c r="B18" s="19"/>
      <c r="C18" s="25"/>
      <c r="D18" s="25"/>
      <c r="E18" s="22"/>
      <c r="F18" s="22"/>
      <c r="G18" s="22">
        <f t="shared" si="1"/>
        <v>0</v>
      </c>
      <c r="H18" s="23"/>
      <c r="I18" s="23"/>
      <c r="J18" s="23">
        <f t="shared" si="2"/>
        <v>451.66</v>
      </c>
      <c r="K18" s="26"/>
      <c r="L18" s="26"/>
      <c r="M18" s="26">
        <f t="shared" si="3"/>
        <v>7.49</v>
      </c>
      <c r="N18" s="24"/>
      <c r="O18" s="24"/>
      <c r="P18" s="24">
        <f t="shared" si="4"/>
        <v>53.01</v>
      </c>
    </row>
    <row r="19" spans="1:16" s="17" customFormat="1" ht="24" customHeight="1">
      <c r="A19" s="18">
        <f t="shared" si="0"/>
        <v>16</v>
      </c>
      <c r="B19" s="19"/>
      <c r="C19" s="25"/>
      <c r="D19" s="25"/>
      <c r="E19" s="22"/>
      <c r="F19" s="22"/>
      <c r="G19" s="22">
        <f t="shared" si="1"/>
        <v>0</v>
      </c>
      <c r="H19" s="23"/>
      <c r="I19" s="23"/>
      <c r="J19" s="23">
        <f t="shared" si="2"/>
        <v>451.66</v>
      </c>
      <c r="K19" s="26"/>
      <c r="L19" s="26"/>
      <c r="M19" s="26">
        <f t="shared" si="3"/>
        <v>7.49</v>
      </c>
      <c r="N19" s="24"/>
      <c r="O19" s="24"/>
      <c r="P19" s="24">
        <f t="shared" si="4"/>
        <v>53.01</v>
      </c>
    </row>
    <row r="20" spans="1:16" s="17" customFormat="1" ht="24" customHeight="1">
      <c r="A20" s="18">
        <f t="shared" si="0"/>
        <v>17</v>
      </c>
      <c r="B20" s="19"/>
      <c r="C20" s="25"/>
      <c r="D20" s="25"/>
      <c r="E20" s="22"/>
      <c r="F20" s="22"/>
      <c r="G20" s="22">
        <f t="shared" si="1"/>
        <v>0</v>
      </c>
      <c r="H20" s="23"/>
      <c r="I20" s="23"/>
      <c r="J20" s="23">
        <f t="shared" si="2"/>
        <v>451.66</v>
      </c>
      <c r="K20" s="26"/>
      <c r="L20" s="26"/>
      <c r="M20" s="26">
        <f t="shared" si="3"/>
        <v>7.49</v>
      </c>
      <c r="N20" s="24"/>
      <c r="O20" s="24"/>
      <c r="P20" s="24">
        <f t="shared" si="4"/>
        <v>53.01</v>
      </c>
    </row>
    <row r="21" spans="1:16" s="17" customFormat="1" ht="24" customHeight="1">
      <c r="A21" s="18">
        <f t="shared" si="0"/>
        <v>18</v>
      </c>
      <c r="B21" s="19"/>
      <c r="C21" s="25"/>
      <c r="D21" s="25"/>
      <c r="E21" s="22"/>
      <c r="F21" s="22"/>
      <c r="G21" s="22">
        <f t="shared" si="1"/>
        <v>0</v>
      </c>
      <c r="H21" s="23"/>
      <c r="I21" s="23"/>
      <c r="J21" s="23">
        <f t="shared" si="2"/>
        <v>451.66</v>
      </c>
      <c r="K21" s="26"/>
      <c r="L21" s="26"/>
      <c r="M21" s="26">
        <f t="shared" si="3"/>
        <v>7.49</v>
      </c>
      <c r="N21" s="24"/>
      <c r="O21" s="24"/>
      <c r="P21" s="24">
        <f t="shared" si="4"/>
        <v>53.01</v>
      </c>
    </row>
    <row r="22" spans="1:16" s="17" customFormat="1" ht="24" customHeight="1">
      <c r="A22" s="18">
        <f t="shared" si="0"/>
        <v>19</v>
      </c>
      <c r="B22" s="19"/>
      <c r="C22" s="25"/>
      <c r="D22" s="25"/>
      <c r="E22" s="22"/>
      <c r="F22" s="22"/>
      <c r="G22" s="22">
        <f t="shared" si="1"/>
        <v>0</v>
      </c>
      <c r="H22" s="23"/>
      <c r="I22" s="23"/>
      <c r="J22" s="23">
        <f t="shared" si="2"/>
        <v>451.66</v>
      </c>
      <c r="K22" s="26"/>
      <c r="L22" s="26"/>
      <c r="M22" s="26">
        <f t="shared" si="3"/>
        <v>7.49</v>
      </c>
      <c r="N22" s="24"/>
      <c r="O22" s="24"/>
      <c r="P22" s="24">
        <f t="shared" si="4"/>
        <v>53.01</v>
      </c>
    </row>
    <row r="23" spans="1:16" s="17" customFormat="1" ht="24" customHeight="1">
      <c r="A23" s="18">
        <f t="shared" si="0"/>
        <v>20</v>
      </c>
      <c r="B23" s="19"/>
      <c r="C23" s="25"/>
      <c r="D23" s="25"/>
      <c r="E23" s="22"/>
      <c r="F23" s="22"/>
      <c r="G23" s="22">
        <f t="shared" si="1"/>
        <v>0</v>
      </c>
      <c r="H23" s="23"/>
      <c r="I23" s="23"/>
      <c r="J23" s="23">
        <f t="shared" si="2"/>
        <v>451.66</v>
      </c>
      <c r="K23" s="26"/>
      <c r="L23" s="26"/>
      <c r="M23" s="26">
        <f t="shared" si="3"/>
        <v>7.49</v>
      </c>
      <c r="N23" s="24"/>
      <c r="O23" s="24"/>
      <c r="P23" s="24">
        <f t="shared" si="4"/>
        <v>53.01</v>
      </c>
    </row>
    <row r="24" spans="1:16" s="17" customFormat="1" ht="24" customHeight="1">
      <c r="A24" s="18">
        <f t="shared" si="0"/>
        <v>21</v>
      </c>
      <c r="B24" s="19"/>
      <c r="C24" s="25"/>
      <c r="D24" s="25"/>
      <c r="E24" s="22"/>
      <c r="F24" s="22"/>
      <c r="G24" s="22">
        <f t="shared" si="1"/>
        <v>0</v>
      </c>
      <c r="H24" s="23"/>
      <c r="I24" s="23"/>
      <c r="J24" s="23">
        <f t="shared" si="2"/>
        <v>451.66</v>
      </c>
      <c r="K24" s="26"/>
      <c r="L24" s="26"/>
      <c r="M24" s="26">
        <f t="shared" si="3"/>
        <v>7.49</v>
      </c>
      <c r="N24" s="24"/>
      <c r="O24" s="24"/>
      <c r="P24" s="24">
        <f t="shared" si="4"/>
        <v>53.01</v>
      </c>
    </row>
    <row r="25" spans="1:16" s="17" customFormat="1" ht="24" customHeight="1">
      <c r="A25" s="18">
        <f t="shared" si="0"/>
        <v>22</v>
      </c>
      <c r="B25" s="19"/>
      <c r="C25" s="25"/>
      <c r="D25" s="25"/>
      <c r="E25" s="22"/>
      <c r="F25" s="22"/>
      <c r="G25" s="22">
        <f t="shared" si="1"/>
        <v>0</v>
      </c>
      <c r="H25" s="23"/>
      <c r="I25" s="23"/>
      <c r="J25" s="23">
        <f t="shared" si="2"/>
        <v>451.66</v>
      </c>
      <c r="K25" s="26"/>
      <c r="L25" s="26"/>
      <c r="M25" s="26">
        <f t="shared" si="3"/>
        <v>7.49</v>
      </c>
      <c r="N25" s="24"/>
      <c r="O25" s="24"/>
      <c r="P25" s="24">
        <f t="shared" si="4"/>
        <v>53.01</v>
      </c>
    </row>
    <row r="26" spans="1:16" s="17" customFormat="1" ht="24" customHeight="1">
      <c r="A26" s="18">
        <f t="shared" si="0"/>
        <v>23</v>
      </c>
      <c r="B26" s="19"/>
      <c r="C26" s="25"/>
      <c r="D26" s="25"/>
      <c r="E26" s="22"/>
      <c r="F26" s="22"/>
      <c r="G26" s="22">
        <f t="shared" si="1"/>
        <v>0</v>
      </c>
      <c r="H26" s="23"/>
      <c r="I26" s="23"/>
      <c r="J26" s="23">
        <f t="shared" si="2"/>
        <v>451.66</v>
      </c>
      <c r="K26" s="26"/>
      <c r="L26" s="26"/>
      <c r="M26" s="26">
        <f t="shared" si="3"/>
        <v>7.49</v>
      </c>
      <c r="N26" s="24"/>
      <c r="O26" s="24"/>
      <c r="P26" s="24">
        <f t="shared" si="4"/>
        <v>53.01</v>
      </c>
    </row>
    <row r="27" spans="1:16" s="17" customFormat="1" ht="24" customHeight="1">
      <c r="A27" s="18">
        <f t="shared" si="0"/>
        <v>24</v>
      </c>
      <c r="B27" s="19"/>
      <c r="C27" s="25"/>
      <c r="D27" s="25"/>
      <c r="E27" s="22"/>
      <c r="F27" s="22"/>
      <c r="G27" s="22">
        <f t="shared" si="1"/>
        <v>0</v>
      </c>
      <c r="H27" s="23"/>
      <c r="I27" s="23"/>
      <c r="J27" s="23">
        <f t="shared" si="2"/>
        <v>451.66</v>
      </c>
      <c r="K27" s="26"/>
      <c r="L27" s="26"/>
      <c r="M27" s="26">
        <f t="shared" si="3"/>
        <v>7.49</v>
      </c>
      <c r="N27" s="24"/>
      <c r="O27" s="24"/>
      <c r="P27" s="24">
        <f t="shared" si="4"/>
        <v>53.01</v>
      </c>
    </row>
    <row r="28" spans="1:16" s="17" customFormat="1" ht="24" customHeight="1">
      <c r="A28" s="18">
        <f t="shared" si="0"/>
        <v>25</v>
      </c>
      <c r="B28" s="19"/>
      <c r="C28" s="25"/>
      <c r="D28" s="25"/>
      <c r="E28" s="22"/>
      <c r="F28" s="22"/>
      <c r="G28" s="22">
        <f t="shared" si="1"/>
        <v>0</v>
      </c>
      <c r="H28" s="23"/>
      <c r="I28" s="23"/>
      <c r="J28" s="23">
        <f t="shared" si="2"/>
        <v>451.66</v>
      </c>
      <c r="K28" s="26"/>
      <c r="L28" s="26"/>
      <c r="M28" s="26">
        <f t="shared" si="3"/>
        <v>7.49</v>
      </c>
      <c r="N28" s="24"/>
      <c r="O28" s="24"/>
      <c r="P28" s="24">
        <f t="shared" si="4"/>
        <v>53.01</v>
      </c>
    </row>
    <row r="29" spans="1:16" s="17" customFormat="1" ht="24" customHeight="1">
      <c r="A29" s="18">
        <f t="shared" si="0"/>
        <v>26</v>
      </c>
      <c r="B29" s="19"/>
      <c r="C29" s="25"/>
      <c r="D29" s="25"/>
      <c r="E29" s="22"/>
      <c r="F29" s="22"/>
      <c r="G29" s="22">
        <f t="shared" si="1"/>
        <v>0</v>
      </c>
      <c r="H29" s="23"/>
      <c r="I29" s="23"/>
      <c r="J29" s="23">
        <f t="shared" si="2"/>
        <v>451.66</v>
      </c>
      <c r="K29" s="26"/>
      <c r="L29" s="26"/>
      <c r="M29" s="26">
        <f t="shared" si="3"/>
        <v>7.49</v>
      </c>
      <c r="N29" s="24"/>
      <c r="O29" s="24"/>
      <c r="P29" s="24">
        <f t="shared" si="4"/>
        <v>53.01</v>
      </c>
    </row>
    <row r="30" spans="1:16" s="17" customFormat="1" ht="24" customHeight="1">
      <c r="A30" s="18">
        <f t="shared" si="0"/>
        <v>27</v>
      </c>
      <c r="B30" s="19"/>
      <c r="C30" s="25"/>
      <c r="D30" s="25"/>
      <c r="E30" s="22"/>
      <c r="F30" s="22"/>
      <c r="G30" s="22">
        <f>SUM(G28+E30-F30)</f>
        <v>0</v>
      </c>
      <c r="H30" s="23"/>
      <c r="I30" s="23"/>
      <c r="J30" s="23">
        <f>SUM(J28+H30-I30)</f>
        <v>451.66</v>
      </c>
      <c r="K30" s="26"/>
      <c r="L30" s="26"/>
      <c r="M30" s="26">
        <f>SUM(M28+K30-L30)</f>
        <v>7.49</v>
      </c>
      <c r="N30" s="24"/>
      <c r="O30" s="24"/>
      <c r="P30" s="24">
        <f>SUM(P28+N30-O30)</f>
        <v>53.01</v>
      </c>
    </row>
    <row r="31" spans="1:16" s="17" customFormat="1" ht="24" customHeight="1">
      <c r="A31" s="18">
        <f t="shared" si="0"/>
        <v>28</v>
      </c>
      <c r="B31" s="19"/>
      <c r="C31" s="25"/>
      <c r="D31" s="25"/>
      <c r="E31" s="22"/>
      <c r="F31" s="22"/>
      <c r="G31" s="22">
        <f aca="true" t="shared" si="5" ref="G31:G33">SUM(G30+E31-F31)</f>
        <v>0</v>
      </c>
      <c r="H31" s="23"/>
      <c r="I31" s="23"/>
      <c r="J31" s="23">
        <f aca="true" t="shared" si="6" ref="J31:J33">SUM(J30+H31-I31)</f>
        <v>451.66</v>
      </c>
      <c r="K31" s="26"/>
      <c r="L31" s="26"/>
      <c r="M31" s="26">
        <f aca="true" t="shared" si="7" ref="M31:M33">SUM(M30+K31-L31)</f>
        <v>7.49</v>
      </c>
      <c r="N31" s="24"/>
      <c r="O31" s="24"/>
      <c r="P31" s="24">
        <f aca="true" t="shared" si="8" ref="P31:P33">SUM(P30+N31-O31)</f>
        <v>53.01</v>
      </c>
    </row>
    <row r="32" spans="1:16" s="17" customFormat="1" ht="24" customHeight="1">
      <c r="A32" s="18">
        <f t="shared" si="0"/>
        <v>29</v>
      </c>
      <c r="B32" s="19"/>
      <c r="C32" s="25"/>
      <c r="D32" s="25"/>
      <c r="E32" s="22"/>
      <c r="F32" s="22"/>
      <c r="G32" s="22">
        <f t="shared" si="5"/>
        <v>0</v>
      </c>
      <c r="H32" s="23"/>
      <c r="I32" s="23"/>
      <c r="J32" s="23">
        <f t="shared" si="6"/>
        <v>451.66</v>
      </c>
      <c r="K32" s="26"/>
      <c r="L32" s="26"/>
      <c r="M32" s="26">
        <f t="shared" si="7"/>
        <v>7.49</v>
      </c>
      <c r="N32" s="24"/>
      <c r="O32" s="24"/>
      <c r="P32" s="24">
        <f t="shared" si="8"/>
        <v>53.01</v>
      </c>
    </row>
    <row r="33" spans="1:16" s="17" customFormat="1" ht="24" customHeight="1">
      <c r="A33" s="18">
        <f t="shared" si="0"/>
        <v>30</v>
      </c>
      <c r="B33" s="19"/>
      <c r="C33" s="25"/>
      <c r="D33" s="25"/>
      <c r="E33" s="22"/>
      <c r="F33" s="22"/>
      <c r="G33" s="22">
        <f t="shared" si="5"/>
        <v>0</v>
      </c>
      <c r="H33" s="23"/>
      <c r="I33" s="23"/>
      <c r="J33" s="23">
        <f t="shared" si="6"/>
        <v>451.66</v>
      </c>
      <c r="K33" s="26"/>
      <c r="L33" s="26"/>
      <c r="M33" s="26">
        <f t="shared" si="7"/>
        <v>7.49</v>
      </c>
      <c r="N33" s="24"/>
      <c r="O33" s="24"/>
      <c r="P33" s="24">
        <f t="shared" si="8"/>
        <v>53.01</v>
      </c>
    </row>
    <row r="34" spans="2:16" ht="18" customHeight="1">
      <c r="B34" s="27"/>
      <c r="C34" s="28" t="s">
        <v>25</v>
      </c>
      <c r="D34" s="28"/>
      <c r="E34" s="29">
        <f>SUM(E4:E33)</f>
        <v>0</v>
      </c>
      <c r="F34" s="29">
        <f>SUM(F4:F33)</f>
        <v>0</v>
      </c>
      <c r="G34" s="29">
        <f>G33</f>
        <v>0</v>
      </c>
      <c r="H34" s="29">
        <f>SUM(H4:H33)</f>
        <v>500</v>
      </c>
      <c r="I34" s="29">
        <f>SUM(I4:I33)</f>
        <v>185.07</v>
      </c>
      <c r="J34" s="29">
        <f>J33</f>
        <v>451.66</v>
      </c>
      <c r="K34" s="29">
        <f>SUM(K4:K33)</f>
        <v>0</v>
      </c>
      <c r="L34" s="29">
        <f>SUM(L4:L33)</f>
        <v>0</v>
      </c>
      <c r="M34" s="29">
        <f>M33</f>
        <v>7.49</v>
      </c>
      <c r="N34" s="29">
        <f>SUM(N4:N33)</f>
        <v>0</v>
      </c>
      <c r="O34" s="29">
        <f>SUM(O4:O33)</f>
        <v>500</v>
      </c>
      <c r="P34" s="29">
        <f>P33</f>
        <v>53.01</v>
      </c>
    </row>
    <row r="35" spans="3:16" ht="18" customHeight="1">
      <c r="C35" s="30" t="s">
        <v>26</v>
      </c>
      <c r="D35" s="30"/>
      <c r="E35" s="31">
        <f>SUM(F4:F33)</f>
        <v>0</v>
      </c>
      <c r="F35" s="31"/>
      <c r="G35" s="32"/>
      <c r="H35" s="33">
        <f>SUM(I4:I33)</f>
        <v>185.07</v>
      </c>
      <c r="I35" s="33"/>
      <c r="J35" s="34"/>
      <c r="K35" s="35">
        <f>SUM(L4:L33)</f>
        <v>0</v>
      </c>
      <c r="L35" s="35"/>
      <c r="M35" s="36"/>
      <c r="N35" s="37">
        <f>SUM(O4:O33)</f>
        <v>500</v>
      </c>
      <c r="O35" s="37"/>
      <c r="P35" s="38"/>
    </row>
    <row r="36" spans="3:16" ht="18" customHeight="1">
      <c r="C36" s="30" t="s">
        <v>27</v>
      </c>
      <c r="D36" s="30"/>
      <c r="E36" s="39">
        <f>SUM(E34-E35)</f>
        <v>0</v>
      </c>
      <c r="F36" s="31"/>
      <c r="G36" s="32"/>
      <c r="H36" s="33">
        <f>SUM(H34-H35)</f>
        <v>314.93</v>
      </c>
      <c r="I36" s="33"/>
      <c r="J36" s="34"/>
      <c r="K36" s="35">
        <f>SUM(K34-K35)</f>
        <v>0</v>
      </c>
      <c r="L36" s="35"/>
      <c r="M36" s="36"/>
      <c r="N36" s="37">
        <f>SUM(N34-N35)</f>
        <v>-500</v>
      </c>
      <c r="O36" s="37"/>
      <c r="P36" s="38"/>
    </row>
    <row r="37" spans="3:16" ht="18" customHeight="1">
      <c r="C37" s="13">
        <f>C3</f>
        <v>0</v>
      </c>
      <c r="D37" s="14">
        <f>B1-1</f>
        <v>2012</v>
      </c>
      <c r="E37" s="39">
        <f>G3</f>
        <v>0</v>
      </c>
      <c r="F37" s="40"/>
      <c r="G37" s="41"/>
      <c r="H37" s="40">
        <f>J3</f>
        <v>136.73</v>
      </c>
      <c r="I37" s="40"/>
      <c r="J37" s="41"/>
      <c r="K37" s="40">
        <f>M3</f>
        <v>7.49</v>
      </c>
      <c r="L37" s="40"/>
      <c r="M37" s="41"/>
      <c r="N37" s="40">
        <f>P3</f>
        <v>553.01</v>
      </c>
      <c r="O37" s="42"/>
      <c r="P37" s="38"/>
    </row>
    <row r="38" spans="3:16" ht="18" customHeight="1">
      <c r="C38" s="13" t="s">
        <v>28</v>
      </c>
      <c r="D38" s="43">
        <f>B1</f>
        <v>2013</v>
      </c>
      <c r="E38" s="39">
        <f>SUM(E34+H34+K34)+N34</f>
        <v>500</v>
      </c>
      <c r="F38" s="40"/>
      <c r="G38" s="41"/>
      <c r="H38" s="40"/>
      <c r="I38" s="40"/>
      <c r="J38" s="41"/>
      <c r="K38" s="40"/>
      <c r="L38" s="40"/>
      <c r="M38" s="41"/>
      <c r="N38" s="40"/>
      <c r="O38" s="42"/>
      <c r="P38" s="38"/>
    </row>
    <row r="39" spans="3:16" ht="18" customHeight="1">
      <c r="C39" s="30" t="s">
        <v>29</v>
      </c>
      <c r="D39" s="43">
        <f>B1</f>
        <v>2013</v>
      </c>
      <c r="E39" s="39">
        <f>SUM(F34+I34+L34+O34)</f>
        <v>685.07</v>
      </c>
      <c r="F39" s="44"/>
      <c r="G39" s="32"/>
      <c r="H39" s="33"/>
      <c r="I39" s="42"/>
      <c r="J39" s="34"/>
      <c r="K39" s="35"/>
      <c r="L39" s="42"/>
      <c r="M39" s="36"/>
      <c r="N39" s="37"/>
      <c r="O39" s="42"/>
      <c r="P39" s="38"/>
    </row>
    <row r="40" spans="3:16" ht="18" customHeight="1">
      <c r="C40" s="30" t="s">
        <v>30</v>
      </c>
      <c r="D40" s="43">
        <f>B1</f>
        <v>2013</v>
      </c>
      <c r="E40" s="39">
        <f>SUM(E36:E37)</f>
        <v>0</v>
      </c>
      <c r="F40" s="31"/>
      <c r="G40" s="32"/>
      <c r="H40" s="45"/>
      <c r="I40" s="42"/>
      <c r="J40" s="34"/>
      <c r="K40" s="46"/>
      <c r="L40" s="42"/>
      <c r="M40" s="36"/>
      <c r="N40" s="47"/>
      <c r="O40" s="42"/>
      <c r="P40" s="38"/>
    </row>
    <row r="41" spans="3:16" ht="18" customHeight="1">
      <c r="C41" s="48" t="s">
        <v>31</v>
      </c>
      <c r="D41" s="43">
        <f>B1</f>
        <v>2013</v>
      </c>
      <c r="E41" s="39">
        <f>SUM(H41)</f>
        <v>451.66</v>
      </c>
      <c r="F41" s="49"/>
      <c r="G41" s="34"/>
      <c r="H41" s="49">
        <f>SUM(H36:H37)</f>
        <v>451.66</v>
      </c>
      <c r="I41" s="49"/>
      <c r="J41" s="34"/>
      <c r="K41" s="50"/>
      <c r="L41" s="42"/>
      <c r="M41" s="36"/>
      <c r="N41" s="51"/>
      <c r="O41" s="42"/>
      <c r="P41" s="38"/>
    </row>
    <row r="42" spans="3:16" ht="18" customHeight="1">
      <c r="C42" s="48" t="s">
        <v>32</v>
      </c>
      <c r="D42" s="52">
        <f>B1</f>
        <v>2013</v>
      </c>
      <c r="E42" s="39">
        <f>K42</f>
        <v>7.49</v>
      </c>
      <c r="F42" s="35"/>
      <c r="G42" s="36"/>
      <c r="H42" s="35"/>
      <c r="I42" s="35"/>
      <c r="J42" s="36"/>
      <c r="K42" s="53">
        <f>SUM(K36:K37)</f>
        <v>7.49</v>
      </c>
      <c r="L42" s="35"/>
      <c r="M42" s="36"/>
      <c r="N42" s="51"/>
      <c r="O42" s="42"/>
      <c r="P42" s="38"/>
    </row>
    <row r="43" spans="3:16" ht="18" customHeight="1">
      <c r="C43" s="48" t="s">
        <v>32</v>
      </c>
      <c r="D43" s="52">
        <f>B1</f>
        <v>2013</v>
      </c>
      <c r="E43" s="39">
        <f>N43</f>
        <v>53.01</v>
      </c>
      <c r="F43" s="37"/>
      <c r="G43" s="38"/>
      <c r="H43" s="37"/>
      <c r="I43" s="37"/>
      <c r="J43" s="38"/>
      <c r="K43" s="37"/>
      <c r="L43" s="37"/>
      <c r="M43" s="38"/>
      <c r="N43" s="37">
        <f>SUM(N36:N37)</f>
        <v>53.01</v>
      </c>
      <c r="O43" s="37"/>
      <c r="P43" s="38"/>
    </row>
    <row r="44" spans="3:16" ht="18" customHeight="1">
      <c r="C44" s="30" t="s">
        <v>33</v>
      </c>
      <c r="D44" s="43">
        <f>B1</f>
        <v>2013</v>
      </c>
      <c r="E44" s="54">
        <f>SUM(E40:E42)</f>
        <v>459.15</v>
      </c>
      <c r="F44" s="55"/>
      <c r="G44" s="56"/>
      <c r="H44" s="42"/>
      <c r="I44" s="42"/>
      <c r="J44" s="56"/>
      <c r="K44" s="42"/>
      <c r="L44" s="42"/>
      <c r="M44" s="56"/>
      <c r="N44" s="42"/>
      <c r="O44" s="42"/>
      <c r="P44" s="56"/>
    </row>
    <row r="46" spans="3:11" ht="41.25" customHeight="1">
      <c r="C46" s="57" t="s">
        <v>34</v>
      </c>
      <c r="D46" s="57"/>
      <c r="E46" s="57"/>
      <c r="F46" s="57"/>
      <c r="G46" s="57"/>
      <c r="H46" s="57"/>
      <c r="I46" s="58"/>
      <c r="J46" s="58"/>
      <c r="K46" s="58"/>
    </row>
    <row r="47" spans="3:16" ht="41.25" customHeight="1">
      <c r="C47" s="57" t="s">
        <v>35</v>
      </c>
      <c r="D47" s="57"/>
      <c r="E47" s="57"/>
      <c r="F47" s="57"/>
      <c r="G47" s="57"/>
      <c r="H47" s="57"/>
      <c r="I47" s="59" t="s">
        <v>36</v>
      </c>
      <c r="J47" s="59"/>
      <c r="K47" s="59"/>
      <c r="L47" s="59"/>
      <c r="M47" s="59"/>
      <c r="N47" s="59"/>
      <c r="O47" s="59"/>
      <c r="P47" s="59"/>
    </row>
    <row r="48" spans="3:16" ht="41.25" customHeight="1">
      <c r="C48" s="57" t="s">
        <v>37</v>
      </c>
      <c r="D48" s="57"/>
      <c r="E48" s="57"/>
      <c r="F48" s="57"/>
      <c r="G48" s="57"/>
      <c r="H48" s="57"/>
      <c r="I48" s="59" t="s">
        <v>36</v>
      </c>
      <c r="J48" s="59"/>
      <c r="K48" s="59"/>
      <c r="L48" s="59"/>
      <c r="M48" s="59"/>
      <c r="N48" s="59"/>
      <c r="O48" s="59"/>
      <c r="P48" s="59"/>
    </row>
    <row r="49" spans="3:16" ht="41.25" customHeight="1">
      <c r="C49" s="57" t="s">
        <v>38</v>
      </c>
      <c r="D49" s="57"/>
      <c r="E49" s="57"/>
      <c r="F49" s="57"/>
      <c r="G49" s="57"/>
      <c r="H49" s="57"/>
      <c r="I49" s="59" t="s">
        <v>36</v>
      </c>
      <c r="J49" s="59"/>
      <c r="K49" s="59"/>
      <c r="L49" s="59"/>
      <c r="M49" s="59"/>
      <c r="N49" s="59"/>
      <c r="O49" s="59"/>
      <c r="P49" s="59"/>
    </row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C1:O1"/>
    <mergeCell ref="C34:D34"/>
    <mergeCell ref="C35:D35"/>
    <mergeCell ref="C36:D36"/>
    <mergeCell ref="C46:H46"/>
    <mergeCell ref="C47:H47"/>
    <mergeCell ref="I47:P47"/>
    <mergeCell ref="C48:H48"/>
    <mergeCell ref="I48:P48"/>
    <mergeCell ref="C49:H49"/>
    <mergeCell ref="I49:P49"/>
  </mergeCells>
  <printOptions/>
  <pageMargins left="0.27361111111111114" right="0.19652777777777777" top="0.32569444444444445" bottom="0.38958333333333334" header="0.5118055555555555" footer="0.22291666666666668"/>
  <pageSetup fitToHeight="1" fitToWidth="1" horizontalDpi="300" verticalDpi="300" orientation="portrait" paperSize="9"/>
  <headerFooter alignWithMargins="0">
    <oddFooter>&amp;C&amp;"Times New Roman,Standard"&amp;12Seite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Bernhard Nikola</cp:lastModifiedBy>
  <cp:lastPrinted>2015-08-27T22:52:39Z</cp:lastPrinted>
  <dcterms:created xsi:type="dcterms:W3CDTF">2005-06-07T14:20:31Z</dcterms:created>
  <dcterms:modified xsi:type="dcterms:W3CDTF">2015-08-27T23:26:56Z</dcterms:modified>
  <cp:category/>
  <cp:version/>
  <cp:contentType/>
  <cp:contentStatus/>
  <cp:revision>21</cp:revision>
</cp:coreProperties>
</file>